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Radiator Output" sheetId="1" r:id="rId1"/>
    <sheet name="Sheet2" sheetId="2" r:id="rId2"/>
    <sheet name="Sheet3" sheetId="3" r:id="rId3"/>
  </sheets>
  <calcPr calcId="145621" iterate="1"/>
</workbook>
</file>

<file path=xl/calcChain.xml><?xml version="1.0" encoding="utf-8"?>
<calcChain xmlns="http://schemas.openxmlformats.org/spreadsheetml/2006/main">
  <c r="K2" i="1" l="1"/>
  <c r="C2" i="1"/>
  <c r="B6" i="2" l="1"/>
  <c r="C6" i="2" s="1"/>
  <c r="D6" i="2" s="1"/>
  <c r="B7" i="2"/>
  <c r="C7" i="2" s="1"/>
  <c r="D7" i="2" s="1"/>
  <c r="B8" i="2"/>
  <c r="C8" i="2" s="1"/>
  <c r="D8" i="2" s="1"/>
  <c r="B9" i="2"/>
  <c r="C9" i="2" s="1"/>
  <c r="D9" i="2" s="1"/>
  <c r="B10" i="2"/>
  <c r="C10" i="2" s="1"/>
  <c r="D10" i="2" s="1"/>
  <c r="B11" i="2"/>
  <c r="C11" i="2" s="1"/>
  <c r="D11" i="2" s="1"/>
  <c r="B12" i="2"/>
  <c r="C12" i="2" s="1"/>
  <c r="D12" i="2" s="1"/>
  <c r="B13" i="2"/>
  <c r="C13" i="2" s="1"/>
  <c r="D13" i="2" s="1"/>
  <c r="A6" i="1" l="1"/>
  <c r="B6" i="1" l="1"/>
  <c r="C6" i="1" l="1"/>
  <c r="H6" i="1"/>
</calcChain>
</file>

<file path=xl/sharedStrings.xml><?xml version="1.0" encoding="utf-8"?>
<sst xmlns="http://schemas.openxmlformats.org/spreadsheetml/2006/main" count="68" uniqueCount="41">
  <si>
    <t>Delta T</t>
  </si>
  <si>
    <t>Heat Output (W)</t>
  </si>
  <si>
    <t>Indoor Temp =</t>
  </si>
  <si>
    <t>% Output</t>
  </si>
  <si>
    <t>Water Temp</t>
  </si>
  <si>
    <t>Ambient</t>
  </si>
  <si>
    <t>Heat Loss</t>
  </si>
  <si>
    <t>at Amb.</t>
  </si>
  <si>
    <t>Indoor Temp.</t>
  </si>
  <si>
    <t>LWT</t>
  </si>
  <si>
    <t xml:space="preserve">Total Heat Loss (kW) </t>
  </si>
  <si>
    <t xml:space="preserve">and Indoor </t>
  </si>
  <si>
    <t>Emitter O/P</t>
  </si>
  <si>
    <t>Total Heating Capacity (kW)</t>
  </si>
  <si>
    <t>Radiator Heat Output (W) @ Delta T of 50C =</t>
  </si>
  <si>
    <t>Room</t>
  </si>
  <si>
    <t>Watts required</t>
  </si>
  <si>
    <t>Suggested radiator</t>
  </si>
  <si>
    <t>Radiator type</t>
  </si>
  <si>
    <t>Water temp.</t>
  </si>
  <si>
    <t>Landing (1st floor)</t>
  </si>
  <si>
    <t>Study</t>
  </si>
  <si>
    <t>Sitting Room</t>
  </si>
  <si>
    <t>Bed 1</t>
  </si>
  <si>
    <t>Bed 2</t>
  </si>
  <si>
    <t>Bed 3</t>
  </si>
  <si>
    <t>Landing (2nd floor)</t>
  </si>
  <si>
    <t>700x800</t>
  </si>
  <si>
    <t>700x1200</t>
  </si>
  <si>
    <t>700x1800</t>
  </si>
  <si>
    <t>K3</t>
  </si>
  <si>
    <t>Heating Capacity</t>
  </si>
  <si>
    <t>Note.</t>
  </si>
  <si>
    <t>*5000+</t>
  </si>
  <si>
    <t>* The details for a 700mm x 1800mm could not be located, but assess that it would be greater than 5000 Watts.</t>
  </si>
  <si>
    <t>K2</t>
  </si>
  <si>
    <t>**3600+</t>
  </si>
  <si>
    <t>** The details for a 700mm x 1800mm could not be located, but assess that it would be greater than 3600 Watts.</t>
  </si>
  <si>
    <t>RWT =</t>
  </si>
  <si>
    <t>LWT =</t>
  </si>
  <si>
    <t>Average Water Temp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</si>
</sst>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2" borderId="0" xfId="0" applyFill="1"/>
    <xf numFmtId="2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right"/>
    </xf>
    <xf numFmtId="165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165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 applyFill="1" applyBorder="1"/>
    <xf numFmtId="165" fontId="0" fillId="0" borderId="0" xfId="0" applyNumberFormat="1" applyBorder="1"/>
    <xf numFmtId="2" fontId="0" fillId="0" borderId="0" xfId="0" applyNumberForma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ont="1" applyFill="1" applyBorder="1"/>
    <xf numFmtId="0" fontId="0" fillId="0" borderId="0" xfId="0" applyFill="1"/>
    <xf numFmtId="1" fontId="0" fillId="2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Heat Loss</c:v>
          </c:tx>
          <c:cat>
            <c:numRef>
              <c:f>Sheet2!$A$6:$A$13</c:f>
              <c:numCache>
                <c:formatCode>General</c:formatCode>
                <c:ptCount val="8"/>
                <c:pt idx="0">
                  <c:v>-15</c:v>
                </c:pt>
                <c:pt idx="1">
                  <c:v>-10</c:v>
                </c:pt>
                <c:pt idx="2">
                  <c:v>-5</c:v>
                </c:pt>
                <c:pt idx="3">
                  <c:v>0</c:v>
                </c:pt>
                <c:pt idx="4">
                  <c:v>5</c:v>
                </c:pt>
                <c:pt idx="5">
                  <c:v>10</c:v>
                </c:pt>
                <c:pt idx="6">
                  <c:v>15</c:v>
                </c:pt>
                <c:pt idx="7">
                  <c:v>20</c:v>
                </c:pt>
              </c:numCache>
            </c:numRef>
          </c:cat>
          <c:val>
            <c:numRef>
              <c:f>Sheet2!$B$6:$B$13</c:f>
              <c:numCache>
                <c:formatCode>0.000</c:formatCode>
                <c:ptCount val="8"/>
                <c:pt idx="0">
                  <c:v>1.5217391304347825</c:v>
                </c:pt>
                <c:pt idx="1">
                  <c:v>1.3043478260869565</c:v>
                </c:pt>
                <c:pt idx="2">
                  <c:v>1.0869565217391304</c:v>
                </c:pt>
                <c:pt idx="3">
                  <c:v>0.86956521739130432</c:v>
                </c:pt>
                <c:pt idx="4">
                  <c:v>0.65217391304347827</c:v>
                </c:pt>
                <c:pt idx="5">
                  <c:v>0.43478260869565216</c:v>
                </c:pt>
                <c:pt idx="6">
                  <c:v>0.21739130434782608</c:v>
                </c:pt>
                <c:pt idx="7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LWT</c:v>
          </c:tx>
          <c:cat>
            <c:numRef>
              <c:f>Sheet2!$A$6:$A$13</c:f>
              <c:numCache>
                <c:formatCode>General</c:formatCode>
                <c:ptCount val="8"/>
                <c:pt idx="0">
                  <c:v>-15</c:v>
                </c:pt>
                <c:pt idx="1">
                  <c:v>-10</c:v>
                </c:pt>
                <c:pt idx="2">
                  <c:v>-5</c:v>
                </c:pt>
                <c:pt idx="3">
                  <c:v>0</c:v>
                </c:pt>
                <c:pt idx="4">
                  <c:v>5</c:v>
                </c:pt>
                <c:pt idx="5">
                  <c:v>10</c:v>
                </c:pt>
                <c:pt idx="6">
                  <c:v>15</c:v>
                </c:pt>
                <c:pt idx="7">
                  <c:v>20</c:v>
                </c:pt>
              </c:numCache>
            </c:numRef>
          </c:cat>
          <c:val>
            <c:numRef>
              <c:f>Sheet2!$C$6:$C$13</c:f>
              <c:numCache>
                <c:formatCode>0.00</c:formatCode>
                <c:ptCount val="8"/>
                <c:pt idx="0">
                  <c:v>59.742768606948275</c:v>
                </c:pt>
                <c:pt idx="1">
                  <c:v>55.298852512816225</c:v>
                </c:pt>
                <c:pt idx="2">
                  <c:v>50.679758512926753</c:v>
                </c:pt>
                <c:pt idx="3">
                  <c:v>45.840789185577052</c:v>
                </c:pt>
                <c:pt idx="4">
                  <c:v>40.710903853662401</c:v>
                </c:pt>
                <c:pt idx="5">
                  <c:v>35.161572182294911</c:v>
                </c:pt>
                <c:pt idx="6">
                  <c:v>28.895752733714566</c:v>
                </c:pt>
                <c:pt idx="7">
                  <c:v>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13920"/>
        <c:axId val="78915456"/>
      </c:lineChart>
      <c:catAx>
        <c:axId val="78913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8915456"/>
        <c:crosses val="autoZero"/>
        <c:auto val="1"/>
        <c:lblAlgn val="ctr"/>
        <c:lblOffset val="100"/>
        <c:noMultiLvlLbl val="0"/>
      </c:catAx>
      <c:valAx>
        <c:axId val="7891545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789139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609599</xdr:colOff>
      <xdr:row>4</xdr:row>
      <xdr:rowOff>1</xdr:rowOff>
    </xdr:from>
    <xdr:to>
      <xdr:col>23</xdr:col>
      <xdr:colOff>28574</xdr:colOff>
      <xdr:row>30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D21" sqref="D21"/>
    </sheetView>
  </sheetViews>
  <sheetFormatPr defaultRowHeight="15" x14ac:dyDescent="0.25"/>
  <cols>
    <col min="2" max="2" width="15.85546875" bestFit="1" customWidth="1"/>
    <col min="7" max="7" width="17" bestFit="1" customWidth="1"/>
    <col min="8" max="8" width="12" bestFit="1" customWidth="1"/>
  </cols>
  <sheetData>
    <row r="1" spans="1:12" x14ac:dyDescent="0.25">
      <c r="A1" s="1" t="s">
        <v>2</v>
      </c>
      <c r="C1" s="5">
        <v>20</v>
      </c>
      <c r="I1" t="s">
        <v>39</v>
      </c>
      <c r="J1" s="5">
        <v>50</v>
      </c>
    </row>
    <row r="2" spans="1:12" x14ac:dyDescent="0.25">
      <c r="A2" s="1" t="s">
        <v>40</v>
      </c>
      <c r="C2" s="18">
        <f>(J1-J2)/2+J2</f>
        <v>47.5</v>
      </c>
      <c r="I2" t="s">
        <v>38</v>
      </c>
      <c r="J2" s="5">
        <v>45</v>
      </c>
      <c r="K2">
        <f>J1-J2</f>
        <v>5</v>
      </c>
      <c r="L2" t="s">
        <v>0</v>
      </c>
    </row>
    <row r="3" spans="1:12" x14ac:dyDescent="0.25">
      <c r="A3" s="1" t="s">
        <v>14</v>
      </c>
      <c r="E3" s="5">
        <v>2000</v>
      </c>
    </row>
    <row r="5" spans="1:12" x14ac:dyDescent="0.25">
      <c r="A5" s="2" t="s">
        <v>0</v>
      </c>
      <c r="B5" s="2" t="s">
        <v>1</v>
      </c>
      <c r="C5" s="2" t="s">
        <v>3</v>
      </c>
      <c r="G5" s="2" t="s">
        <v>1</v>
      </c>
      <c r="H5" s="2" t="s">
        <v>4</v>
      </c>
    </row>
    <row r="6" spans="1:12" x14ac:dyDescent="0.25">
      <c r="A6" s="3">
        <f>C2-C1</f>
        <v>27.5</v>
      </c>
      <c r="B6" s="20">
        <f>((A6/50)^1.3)*E3</f>
        <v>919.39363334956772</v>
      </c>
      <c r="C6" s="4">
        <f>B6/E3*100</f>
        <v>45.969681667478383</v>
      </c>
      <c r="G6" s="19">
        <v>1056</v>
      </c>
      <c r="H6" s="21">
        <f>(G6/E3)^(1/1.3)*50+C1</f>
        <v>50.592254475928101</v>
      </c>
    </row>
    <row r="15" spans="1:12" x14ac:dyDescent="0.25">
      <c r="F15" s="2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C1" sqref="C1"/>
    </sheetView>
  </sheetViews>
  <sheetFormatPr defaultRowHeight="15" x14ac:dyDescent="0.25"/>
  <cols>
    <col min="2" max="2" width="9.5703125" bestFit="1" customWidth="1"/>
    <col min="4" max="4" width="11.42578125" bestFit="1" customWidth="1"/>
  </cols>
  <sheetData>
    <row r="1" spans="1:8" x14ac:dyDescent="0.25">
      <c r="A1" s="1" t="s">
        <v>10</v>
      </c>
      <c r="B1" s="1"/>
      <c r="C1" s="12">
        <v>1</v>
      </c>
      <c r="D1" s="7" t="s">
        <v>7</v>
      </c>
      <c r="E1" s="12">
        <v>-2</v>
      </c>
      <c r="G1" s="7" t="s">
        <v>11</v>
      </c>
      <c r="H1" s="12">
        <v>21</v>
      </c>
    </row>
    <row r="2" spans="1:8" x14ac:dyDescent="0.25">
      <c r="A2" s="1" t="s">
        <v>8</v>
      </c>
      <c r="B2" s="1"/>
      <c r="C2" s="12">
        <v>20</v>
      </c>
      <c r="D2" s="7"/>
      <c r="E2" s="1"/>
    </row>
    <row r="3" spans="1:8" x14ac:dyDescent="0.25">
      <c r="A3" s="1" t="s">
        <v>13</v>
      </c>
      <c r="B3" s="1"/>
      <c r="C3" s="1"/>
      <c r="D3" s="12">
        <v>2.0510000000000002</v>
      </c>
      <c r="E3" s="1"/>
    </row>
    <row r="5" spans="1:8" x14ac:dyDescent="0.25">
      <c r="A5" s="2" t="s">
        <v>5</v>
      </c>
      <c r="B5" s="2" t="s">
        <v>6</v>
      </c>
      <c r="C5" s="9" t="s">
        <v>9</v>
      </c>
      <c r="D5" s="2" t="s">
        <v>12</v>
      </c>
    </row>
    <row r="6" spans="1:8" x14ac:dyDescent="0.25">
      <c r="A6" s="10">
        <v>-15</v>
      </c>
      <c r="B6" s="11">
        <f t="shared" ref="B6:B13" si="0">C$1/(H$1-E$1)*(C$2-A6)</f>
        <v>1.5217391304347825</v>
      </c>
      <c r="C6" s="6">
        <f>(B6/D$3)^(1/1.3)*50+C$2</f>
        <v>59.742768606948275</v>
      </c>
      <c r="D6" s="8">
        <f>(((C6-C$2)/50)^1.3)*D$3</f>
        <v>1.5217391304347825</v>
      </c>
    </row>
    <row r="7" spans="1:8" x14ac:dyDescent="0.25">
      <c r="A7" s="10">
        <v>-10</v>
      </c>
      <c r="B7" s="11">
        <f t="shared" si="0"/>
        <v>1.3043478260869565</v>
      </c>
      <c r="C7" s="6">
        <f t="shared" ref="C7:C13" si="1">(B7/D$3)^(1/1.3)*50+C$2</f>
        <v>55.298852512816225</v>
      </c>
      <c r="D7" s="8">
        <f t="shared" ref="D7:D13" si="2">(((C7-C$2)/50)^1.3)*D$3</f>
        <v>1.3043478260869565</v>
      </c>
    </row>
    <row r="8" spans="1:8" x14ac:dyDescent="0.25">
      <c r="A8" s="10">
        <v>-5</v>
      </c>
      <c r="B8" s="11">
        <f t="shared" si="0"/>
        <v>1.0869565217391304</v>
      </c>
      <c r="C8" s="6">
        <f t="shared" si="1"/>
        <v>50.679758512926753</v>
      </c>
      <c r="D8" s="8">
        <f t="shared" si="2"/>
        <v>1.0869565217391306</v>
      </c>
    </row>
    <row r="9" spans="1:8" x14ac:dyDescent="0.25">
      <c r="A9" s="10">
        <v>0</v>
      </c>
      <c r="B9" s="11">
        <f t="shared" si="0"/>
        <v>0.86956521739130432</v>
      </c>
      <c r="C9" s="6">
        <f t="shared" si="1"/>
        <v>45.840789185577052</v>
      </c>
      <c r="D9" s="8">
        <f t="shared" si="2"/>
        <v>0.86956521739130443</v>
      </c>
    </row>
    <row r="10" spans="1:8" x14ac:dyDescent="0.25">
      <c r="A10" s="10">
        <v>5</v>
      </c>
      <c r="B10" s="11">
        <f t="shared" si="0"/>
        <v>0.65217391304347827</v>
      </c>
      <c r="C10" s="6">
        <f t="shared" si="1"/>
        <v>40.710903853662401</v>
      </c>
      <c r="D10" s="8">
        <f t="shared" si="2"/>
        <v>0.65217391304347849</v>
      </c>
    </row>
    <row r="11" spans="1:8" x14ac:dyDescent="0.25">
      <c r="A11" s="10">
        <v>10</v>
      </c>
      <c r="B11" s="11">
        <f t="shared" si="0"/>
        <v>0.43478260869565216</v>
      </c>
      <c r="C11" s="6">
        <f t="shared" si="1"/>
        <v>35.161572182294911</v>
      </c>
      <c r="D11" s="8">
        <f t="shared" si="2"/>
        <v>0.43478260869565222</v>
      </c>
    </row>
    <row r="12" spans="1:8" x14ac:dyDescent="0.25">
      <c r="A12" s="10">
        <v>15</v>
      </c>
      <c r="B12" s="11">
        <f t="shared" si="0"/>
        <v>0.21739130434782608</v>
      </c>
      <c r="C12" s="6">
        <f t="shared" si="1"/>
        <v>28.895752733714566</v>
      </c>
      <c r="D12" s="8">
        <f t="shared" si="2"/>
        <v>0.21739130434782608</v>
      </c>
    </row>
    <row r="13" spans="1:8" x14ac:dyDescent="0.25">
      <c r="A13" s="10">
        <v>20</v>
      </c>
      <c r="B13" s="11">
        <f t="shared" si="0"/>
        <v>0</v>
      </c>
      <c r="C13" s="6">
        <f t="shared" si="1"/>
        <v>20</v>
      </c>
      <c r="D13" s="8">
        <f t="shared" si="2"/>
        <v>0</v>
      </c>
    </row>
    <row r="14" spans="1:8" x14ac:dyDescent="0.25">
      <c r="A14" s="13"/>
      <c r="B14" s="14"/>
      <c r="C14" s="15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workbookViewId="0">
      <selection activeCell="E22" sqref="E22"/>
    </sheetView>
  </sheetViews>
  <sheetFormatPr defaultRowHeight="15" x14ac:dyDescent="0.25"/>
  <cols>
    <col min="1" max="1" width="18" bestFit="1" customWidth="1"/>
    <col min="2" max="2" width="14.5703125" bestFit="1" customWidth="1"/>
    <col min="3" max="3" width="17.85546875" bestFit="1" customWidth="1"/>
    <col min="4" max="4" width="12.85546875" bestFit="1" customWidth="1"/>
    <col min="5" max="5" width="15.85546875" bestFit="1" customWidth="1"/>
    <col min="6" max="6" width="12.28515625" bestFit="1" customWidth="1"/>
    <col min="7" max="7" width="12.85546875" bestFit="1" customWidth="1"/>
    <col min="8" max="8" width="15.85546875" bestFit="1" customWidth="1"/>
    <col min="9" max="9" width="12.28515625" bestFit="1" customWidth="1"/>
  </cols>
  <sheetData>
    <row r="2" spans="1:9" x14ac:dyDescent="0.25">
      <c r="A2" s="2" t="s">
        <v>15</v>
      </c>
      <c r="B2" s="2" t="s">
        <v>16</v>
      </c>
      <c r="C2" s="2" t="s">
        <v>17</v>
      </c>
      <c r="D2" s="2" t="s">
        <v>18</v>
      </c>
      <c r="E2" s="2" t="s">
        <v>31</v>
      </c>
      <c r="F2" s="2" t="s">
        <v>19</v>
      </c>
      <c r="G2" s="2" t="s">
        <v>18</v>
      </c>
      <c r="H2" s="2" t="s">
        <v>31</v>
      </c>
      <c r="I2" s="2" t="s">
        <v>19</v>
      </c>
    </row>
    <row r="3" spans="1:9" x14ac:dyDescent="0.25">
      <c r="A3" s="2" t="s">
        <v>20</v>
      </c>
      <c r="B3" s="10">
        <v>700</v>
      </c>
      <c r="C3" s="10" t="s">
        <v>27</v>
      </c>
      <c r="D3" s="3" t="s">
        <v>30</v>
      </c>
      <c r="E3" s="10">
        <v>2319</v>
      </c>
      <c r="F3" s="10">
        <v>40.9</v>
      </c>
      <c r="G3" s="3" t="s">
        <v>35</v>
      </c>
      <c r="H3" s="10">
        <v>1613</v>
      </c>
      <c r="I3" s="10">
        <v>47.31</v>
      </c>
    </row>
    <row r="4" spans="1:9" x14ac:dyDescent="0.25">
      <c r="A4" s="2" t="s">
        <v>21</v>
      </c>
      <c r="B4" s="10">
        <v>1050</v>
      </c>
      <c r="C4" s="10" t="s">
        <v>28</v>
      </c>
      <c r="D4" s="3" t="s">
        <v>30</v>
      </c>
      <c r="E4" s="10">
        <v>3479</v>
      </c>
      <c r="F4" s="10">
        <v>40.9</v>
      </c>
      <c r="G4" s="3" t="s">
        <v>35</v>
      </c>
      <c r="H4" s="10">
        <v>2419</v>
      </c>
      <c r="I4" s="10">
        <v>47.31</v>
      </c>
    </row>
    <row r="5" spans="1:9" x14ac:dyDescent="0.25">
      <c r="A5" s="2" t="s">
        <v>22</v>
      </c>
      <c r="B5" s="10">
        <v>1600</v>
      </c>
      <c r="C5" s="10" t="s">
        <v>29</v>
      </c>
      <c r="D5" s="3" t="s">
        <v>30</v>
      </c>
      <c r="E5" s="10" t="s">
        <v>33</v>
      </c>
      <c r="F5" s="10">
        <v>41.81</v>
      </c>
      <c r="G5" s="3" t="s">
        <v>35</v>
      </c>
      <c r="H5" s="10" t="s">
        <v>36</v>
      </c>
      <c r="I5" s="10">
        <v>47.8</v>
      </c>
    </row>
    <row r="6" spans="1:9" x14ac:dyDescent="0.25">
      <c r="A6" s="2" t="s">
        <v>23</v>
      </c>
      <c r="B6" s="10">
        <v>1500</v>
      </c>
      <c r="C6" s="10" t="s">
        <v>29</v>
      </c>
      <c r="D6" s="3" t="s">
        <v>30</v>
      </c>
      <c r="E6" s="10" t="s">
        <v>33</v>
      </c>
      <c r="F6" s="10">
        <v>40.799999999999997</v>
      </c>
      <c r="G6" s="3" t="s">
        <v>35</v>
      </c>
      <c r="H6" s="10" t="s">
        <v>36</v>
      </c>
      <c r="I6" s="10">
        <v>46.5</v>
      </c>
    </row>
    <row r="7" spans="1:9" x14ac:dyDescent="0.25">
      <c r="A7" s="2" t="s">
        <v>24</v>
      </c>
      <c r="B7" s="10">
        <v>1600</v>
      </c>
      <c r="C7" s="10" t="s">
        <v>29</v>
      </c>
      <c r="D7" s="3" t="s">
        <v>30</v>
      </c>
      <c r="E7" s="10" t="s">
        <v>33</v>
      </c>
      <c r="F7" s="10">
        <v>41.81</v>
      </c>
      <c r="G7" s="3" t="s">
        <v>35</v>
      </c>
      <c r="H7" s="10" t="s">
        <v>36</v>
      </c>
      <c r="I7" s="10">
        <v>47.8</v>
      </c>
    </row>
    <row r="8" spans="1:9" x14ac:dyDescent="0.25">
      <c r="A8" s="2" t="s">
        <v>25</v>
      </c>
      <c r="B8" s="10">
        <v>1550</v>
      </c>
      <c r="C8" s="10" t="s">
        <v>29</v>
      </c>
      <c r="D8" s="3" t="s">
        <v>30</v>
      </c>
      <c r="E8" s="10" t="s">
        <v>33</v>
      </c>
      <c r="F8" s="10">
        <v>41.31</v>
      </c>
      <c r="G8" s="3" t="s">
        <v>35</v>
      </c>
      <c r="H8" s="10" t="s">
        <v>36</v>
      </c>
      <c r="I8" s="10">
        <v>47.15</v>
      </c>
    </row>
    <row r="9" spans="1:9" x14ac:dyDescent="0.25">
      <c r="A9" s="2" t="s">
        <v>26</v>
      </c>
      <c r="B9" s="10">
        <v>700</v>
      </c>
      <c r="C9" s="10" t="s">
        <v>27</v>
      </c>
      <c r="D9" s="3" t="s">
        <v>30</v>
      </c>
      <c r="E9" s="10">
        <v>2319</v>
      </c>
      <c r="F9" s="10">
        <v>40.9</v>
      </c>
      <c r="G9" s="3" t="s">
        <v>35</v>
      </c>
      <c r="H9" s="10">
        <v>1613</v>
      </c>
      <c r="I9" s="10">
        <v>47.31</v>
      </c>
    </row>
    <row r="11" spans="1:9" x14ac:dyDescent="0.25">
      <c r="A11" s="16" t="s">
        <v>32</v>
      </c>
    </row>
    <row r="12" spans="1:9" x14ac:dyDescent="0.25">
      <c r="A12" s="17" t="s">
        <v>34</v>
      </c>
    </row>
    <row r="13" spans="1:9" x14ac:dyDescent="0.25">
      <c r="A13" s="17" t="s">
        <v>37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Radiator Output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</dc:creator>
  <cp:lastModifiedBy>Derek</cp:lastModifiedBy>
  <dcterms:created xsi:type="dcterms:W3CDTF">2022-12-03T19:17:33Z</dcterms:created>
  <dcterms:modified xsi:type="dcterms:W3CDTF">2024-09-12T13:31:55Z</dcterms:modified>
</cp:coreProperties>
</file>