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 name="Sheet2" sheetId="2" state="visible" r:id="rId3"/>
    <sheet name="Sheet3"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<sst xmlns="http://schemas.openxmlformats.org/spreadsheetml/2006/main" count="84" uniqueCount="84">
  <si>
    <t xml:space="preserve">datetime</t>
  </si>
  <si>
    <t xml:space="preserve">on_off_bin</t>
  </si>
  <si>
    <t xml:space="preserve">htg_on_off</t>
  </si>
  <si>
    <t xml:space="preserve">dhw_on_off</t>
  </si>
  <si>
    <t xml:space="preserve">RWT</t>
  </si>
  <si>
    <t xml:space="preserve">LWT</t>
  </si>
  <si>
    <t xml:space="preserve">ambient</t>
  </si>
  <si>
    <t xml:space="preserve">room_temp</t>
  </si>
  <si>
    <t xml:space="preserve">dhw_temp</t>
  </si>
  <si>
    <t xml:space="preserve">amps_in</t>
  </si>
  <si>
    <t xml:space="preserve">volts_in</t>
  </si>
  <si>
    <t xml:space="preserve">capacity</t>
  </si>
  <si>
    <t xml:space="preserve">setLWT</t>
  </si>
  <si>
    <t xml:space="preserve">flowrate</t>
  </si>
  <si>
    <t xml:space="preserve">ability</t>
  </si>
  <si>
    <t xml:space="preserve">energy_in</t>
  </si>
  <si>
    <t xml:space="preserve">energy_out</t>
  </si>
  <si>
    <t xml:space="preserve">MD02_tmp</t>
  </si>
  <si>
    <t xml:space="preserve">MD02_hmd</t>
  </si>
  <si>
    <t xml:space="preserve">comp_freq</t>
  </si>
  <si>
    <t xml:space="preserve">fan</t>
  </si>
  <si>
    <t xml:space="preserve">energy in</t>
  </si>
  <si>
    <t xml:space="preserve">LWT-RWT</t>
  </si>
  <si>
    <t xml:space="preserve">energy out</t>
  </si>
  <si>
    <t xml:space="preserve">2025-01-11T06:00:33</t>
  </si>
  <si>
    <t xml:space="preserve">2025-01-11T06:01:33</t>
  </si>
  <si>
    <t xml:space="preserve">2025-01-11T06:02:33</t>
  </si>
  <si>
    <t xml:space="preserve">2025-01-11T06:03:33</t>
  </si>
  <si>
    <t xml:space="preserve">2025-01-11T06:04:33</t>
  </si>
  <si>
    <t xml:space="preserve">2025-01-11T06:05:33</t>
  </si>
  <si>
    <t xml:space="preserve">2025-01-11T06:06:33</t>
  </si>
  <si>
    <t xml:space="preserve">2025-01-11T06:07:33</t>
  </si>
  <si>
    <t xml:space="preserve">2025-01-11T06:08:33</t>
  </si>
  <si>
    <t xml:space="preserve">2025-01-11T06:09:33</t>
  </si>
  <si>
    <t xml:space="preserve">2025-01-11T06:10:33</t>
  </si>
  <si>
    <t xml:space="preserve">2025-01-11T06:11:33</t>
  </si>
  <si>
    <t xml:space="preserve">2025-01-11T06:12:33</t>
  </si>
  <si>
    <t xml:space="preserve">2025-01-11T06:13:33</t>
  </si>
  <si>
    <t xml:space="preserve">2025-01-11T06:14:33</t>
  </si>
  <si>
    <t xml:space="preserve">2025-01-11T06:15:33</t>
  </si>
  <si>
    <t xml:space="preserve">2025-01-11T06:16:33</t>
  </si>
  <si>
    <t xml:space="preserve">2025-01-11T06:17:33</t>
  </si>
  <si>
    <t xml:space="preserve">2025-01-11T06:18:33</t>
  </si>
  <si>
    <t xml:space="preserve">2025-01-11T06:19:33</t>
  </si>
  <si>
    <t xml:space="preserve">2025-01-11T06:20:33</t>
  </si>
  <si>
    <t xml:space="preserve">2025-01-11T06:21:33</t>
  </si>
  <si>
    <t xml:space="preserve">2025-01-11T06:22:33</t>
  </si>
  <si>
    <t xml:space="preserve">2025-01-11T06:23:33</t>
  </si>
  <si>
    <t xml:space="preserve">2025-01-11T06:24:33</t>
  </si>
  <si>
    <t xml:space="preserve">2025-01-11T06:25:33</t>
  </si>
  <si>
    <t xml:space="preserve">2025-01-11T06:26:33</t>
  </si>
  <si>
    <t xml:space="preserve">2025-01-11T06:27:33</t>
  </si>
  <si>
    <t xml:space="preserve">2025-01-11T06:28:33</t>
  </si>
  <si>
    <t xml:space="preserve">2025-01-11T06:29:33</t>
  </si>
  <si>
    <t xml:space="preserve">2025-01-11T06:30:33</t>
  </si>
  <si>
    <t xml:space="preserve">2025-01-11T06:31:33</t>
  </si>
  <si>
    <t xml:space="preserve">2025-01-11T06:32:33</t>
  </si>
  <si>
    <t xml:space="preserve">2025-01-11T06:33:33</t>
  </si>
  <si>
    <t xml:space="preserve">2025-01-11T06:34:33</t>
  </si>
  <si>
    <t xml:space="preserve">2025-01-11T06:35:33</t>
  </si>
  <si>
    <t xml:space="preserve">2025-01-11T06:36:33</t>
  </si>
  <si>
    <t xml:space="preserve">2025-01-11T06:37:33</t>
  </si>
  <si>
    <t xml:space="preserve">2025-01-11T06:38:33</t>
  </si>
  <si>
    <t xml:space="preserve">2025-01-11T06:39:33</t>
  </si>
  <si>
    <t xml:space="preserve">2025-01-11T06:40:33</t>
  </si>
  <si>
    <t xml:space="preserve">2025-01-11T06:41:33</t>
  </si>
  <si>
    <t xml:space="preserve">2025-01-11T06:42:33</t>
  </si>
  <si>
    <t xml:space="preserve">2025-01-11T06:43:33</t>
  </si>
  <si>
    <t xml:space="preserve">2025-01-11T06:44:33</t>
  </si>
  <si>
    <t xml:space="preserve">2025-01-11T06:45:33</t>
  </si>
  <si>
    <t xml:space="preserve">2025-01-11T06:46:33</t>
  </si>
  <si>
    <t xml:space="preserve">2025-01-11T06:47:33</t>
  </si>
  <si>
    <t xml:space="preserve">2025-01-11T06:48:33</t>
  </si>
  <si>
    <t xml:space="preserve">2025-01-11T06:49:33</t>
  </si>
  <si>
    <t xml:space="preserve">2025-01-11T06:50:33</t>
  </si>
  <si>
    <t xml:space="preserve">2025-01-11T06:51:33</t>
  </si>
  <si>
    <t xml:space="preserve">2025-01-11T06:52:33</t>
  </si>
  <si>
    <t xml:space="preserve">2025-01-11T06:53:33</t>
  </si>
  <si>
    <t xml:space="preserve">2025-01-11T06:54:33</t>
  </si>
  <si>
    <t xml:space="preserve">2025-01-11T06:55:33</t>
  </si>
  <si>
    <t xml:space="preserve">2025-01-11T06:56:33</t>
  </si>
  <si>
    <t xml:space="preserve">2025-01-11T06:57:33</t>
  </si>
  <si>
    <t xml:space="preserve">2025-01-11T06:58:33</t>
  </si>
  <si>
    <t xml:space="preserve">2025-01-11T06:59:33</t>
  </si>
</sst>
</file>

<file path=xl/styles.xml><?xml version="1.0" encoding="utf-8"?>
<styleSheet xmlns="http://schemas.openxmlformats.org/spreadsheetml/2006/main">
  <numFmts count="3">
    <numFmt numFmtId="164" formatCode="General"/>
    <numFmt numFmtId="165" formatCode="0.0000"/>
    <numFmt numFmtId="166" formatCode="0.00"/>
  </numFmts>
  <fonts count="4">
    <font>
      <sz val="10"/>
      <name val="Arial"/>
      <family val="0"/>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5" fontId="0" fillId="0" borderId="0" xfId="0" applyFont="false" applyBorder="fals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true" applyProtection="false">
      <alignment horizontal="right"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15</xdr:col>
      <xdr:colOff>20520</xdr:colOff>
      <xdr:row>63</xdr:row>
      <xdr:rowOff>360</xdr:rowOff>
    </xdr:from>
    <xdr:to>
      <xdr:col>16</xdr:col>
      <xdr:colOff>714960</xdr:colOff>
      <xdr:row>70</xdr:row>
      <xdr:rowOff>57240</xdr:rowOff>
    </xdr:to>
    <xdr:sp>
      <xdr:nvSpPr>
        <xdr:cNvPr id="0" name="CustomShape 1"/>
        <xdr:cNvSpPr/>
      </xdr:nvSpPr>
      <xdr:spPr>
        <a:xfrm>
          <a:off x="9081720" y="10201320"/>
          <a:ext cx="1328400" cy="1190520"/>
        </a:xfrm>
        <a:custGeom>
          <a:avLst/>
          <a:gdLst/>
          <a:ahLst/>
          <a:rect l="l" t="t" r="r" b="b"/>
          <a:pathLst>
            <a:path w="21600" h="21600">
              <a:moveTo>
                <a:pt x="0" y="0"/>
              </a:moveTo>
              <a:lnTo>
                <a:pt x="21600" y="0"/>
              </a:lnTo>
              <a:lnTo>
                <a:pt x="21600" y="21600"/>
              </a:lnTo>
              <a:lnTo>
                <a:pt x="0" y="21600"/>
              </a:lnTo>
              <a:lnTo>
                <a:pt x="0" y="0"/>
              </a:lnTo>
              <a:close/>
            </a:path>
          </a:pathLst>
        </a:custGeom>
        <a:solidFill>
          <a:srgbClr val="ffffff"/>
        </a:solidFill>
        <a:ln cap="sq" w="25560">
          <a:solidFill>
            <a:srgbClr val="000000"/>
          </a:solidFill>
          <a:miter/>
        </a:ln>
      </xdr:spPr>
      <xdr:style>
        <a:lnRef idx="0"/>
        <a:fillRef idx="0"/>
        <a:effectRef idx="0"/>
        <a:fontRef idx="minor"/>
      </xdr:style>
      <xdr:txBody>
        <a:bodyPr lIns="20160" rIns="20160" tIns="20160" bIns="20160">
          <a:noAutofit/>
        </a:bodyPr>
        <a:p>
          <a:r>
            <a:rPr b="0" lang="en-GB" sz="1000" spc="-1" strike="noStrike">
              <a:latin typeface="Arial"/>
            </a:rPr>
            <a:t>These are the Midea</a:t>
          </a:r>
          <a:endParaRPr b="0" lang="en-GB" sz="1000" spc="-1" strike="noStrike">
            <a:latin typeface="Times New Roman"/>
          </a:endParaRPr>
        </a:p>
        <a:p>
          <a:r>
            <a:rPr b="0" lang="en-GB" sz="1000" spc="-1" strike="noStrike">
              <a:latin typeface="Arial"/>
            </a:rPr>
            <a:t>rounded 'running totals', end of hour minus start of hour provides a sanity check on the calculated values </a:t>
          </a:r>
          <a:endParaRPr b="0" lang="en-GB" sz="1000" spc="-1" strike="noStrike">
            <a:latin typeface="Times New Roman"/>
          </a:endParaRPr>
        </a:p>
      </xdr:txBody>
    </xdr:sp>
    <xdr:clientData/>
  </xdr:twoCellAnchor>
  <xdr:twoCellAnchor editAs="oneCell">
    <xdr:from>
      <xdr:col>4</xdr:col>
      <xdr:colOff>10080</xdr:colOff>
      <xdr:row>63</xdr:row>
      <xdr:rowOff>9720</xdr:rowOff>
    </xdr:from>
    <xdr:to>
      <xdr:col>13</xdr:col>
      <xdr:colOff>503640</xdr:colOff>
      <xdr:row>64</xdr:row>
      <xdr:rowOff>66600</xdr:rowOff>
    </xdr:to>
    <xdr:sp>
      <xdr:nvSpPr>
        <xdr:cNvPr id="1" name="CustomShape 1"/>
        <xdr:cNvSpPr/>
      </xdr:nvSpPr>
      <xdr:spPr>
        <a:xfrm>
          <a:off x="3359520" y="10210680"/>
          <a:ext cx="5270040" cy="218880"/>
        </a:xfrm>
        <a:custGeom>
          <a:avLst/>
          <a:gdLst/>
          <a:ahLst/>
          <a:rect l="l" t="t" r="r" b="b"/>
          <a:pathLst>
            <a:path w="21600" h="21600">
              <a:moveTo>
                <a:pt x="0" y="0"/>
              </a:moveTo>
              <a:lnTo>
                <a:pt x="21600" y="0"/>
              </a:lnTo>
              <a:lnTo>
                <a:pt x="21600" y="21600"/>
              </a:lnTo>
              <a:lnTo>
                <a:pt x="0" y="21600"/>
              </a:lnTo>
              <a:lnTo>
                <a:pt x="0" y="0"/>
              </a:lnTo>
              <a:close/>
            </a:path>
          </a:pathLst>
        </a:custGeom>
        <a:solidFill>
          <a:srgbClr val="ffffff"/>
        </a:solidFill>
        <a:ln cap="sq" w="25560">
          <a:solidFill>
            <a:srgbClr val="000000"/>
          </a:solidFill>
          <a:miter/>
        </a:ln>
      </xdr:spPr>
      <xdr:style>
        <a:lnRef idx="0"/>
        <a:fillRef idx="0"/>
        <a:effectRef idx="0"/>
        <a:fontRef idx="minor"/>
      </xdr:style>
      <xdr:txBody>
        <a:bodyPr lIns="20160" rIns="20160" tIns="20160" bIns="20160">
          <a:noAutofit/>
        </a:bodyPr>
        <a:p>
          <a:pPr algn="ctr"/>
          <a:r>
            <a:rPr b="0" lang="en-GB" sz="1000" spc="-1" strike="noStrike">
              <a:latin typeface="Arial"/>
            </a:rPr>
            <a:t>Mean values for the hour for variables shown</a:t>
          </a:r>
          <a:endParaRPr b="0" lang="en-GB" sz="1000" spc="-1" strike="noStrike">
            <a:latin typeface="Times New Roman"/>
          </a:endParaRPr>
        </a:p>
      </xdr:txBody>
    </xdr:sp>
    <xdr:clientData/>
  </xdr:twoCellAnchor>
  <xdr:twoCellAnchor editAs="oneCell">
    <xdr:from>
      <xdr:col>21</xdr:col>
      <xdr:colOff>20160</xdr:colOff>
      <xdr:row>63</xdr:row>
      <xdr:rowOff>360</xdr:rowOff>
    </xdr:from>
    <xdr:to>
      <xdr:col>23</xdr:col>
      <xdr:colOff>705600</xdr:colOff>
      <xdr:row>83</xdr:row>
      <xdr:rowOff>152640</xdr:rowOff>
    </xdr:to>
    <xdr:sp>
      <xdr:nvSpPr>
        <xdr:cNvPr id="2" name="CustomShape 1"/>
        <xdr:cNvSpPr/>
      </xdr:nvSpPr>
      <xdr:spPr>
        <a:xfrm>
          <a:off x="12822840" y="10201320"/>
          <a:ext cx="2003040" cy="3390840"/>
        </a:xfrm>
        <a:custGeom>
          <a:avLst/>
          <a:gdLst/>
          <a:ahLst/>
          <a:rect l="l" t="t" r="r" b="b"/>
          <a:pathLst>
            <a:path w="21600" h="21600">
              <a:moveTo>
                <a:pt x="0" y="0"/>
              </a:moveTo>
              <a:lnTo>
                <a:pt x="21600" y="0"/>
              </a:lnTo>
              <a:lnTo>
                <a:pt x="21600" y="21600"/>
              </a:lnTo>
              <a:lnTo>
                <a:pt x="0" y="21600"/>
              </a:lnTo>
              <a:lnTo>
                <a:pt x="0" y="0"/>
              </a:lnTo>
              <a:close/>
            </a:path>
          </a:pathLst>
        </a:custGeom>
        <a:solidFill>
          <a:srgbClr val="ffffff"/>
        </a:solidFill>
        <a:ln cap="sq" w="25560">
          <a:solidFill>
            <a:srgbClr val="000000"/>
          </a:solidFill>
          <a:miter/>
        </a:ln>
      </xdr:spPr>
      <xdr:style>
        <a:lnRef idx="0"/>
        <a:fillRef idx="0"/>
        <a:effectRef idx="0"/>
        <a:fontRef idx="minor"/>
      </xdr:style>
      <xdr:txBody>
        <a:bodyPr lIns="20160" rIns="20160" tIns="20160" bIns="20160">
          <a:noAutofit/>
        </a:bodyPr>
        <a:p>
          <a:r>
            <a:rPr b="0" lang="en-GB" sz="1000" spc="-1" strike="noStrike">
              <a:latin typeface="Arial"/>
            </a:rPr>
            <a:t>The calculated values in row 62</a:t>
          </a:r>
          <a:endParaRPr b="0" lang="en-GB" sz="1000" spc="-1" strike="noStrike">
            <a:latin typeface="Times New Roman"/>
          </a:endParaRPr>
        </a:p>
        <a:p>
          <a:r>
            <a:rPr b="0" lang="en-GB" sz="1000" spc="-1" strike="noStrike">
              <a:latin typeface="Arial"/>
            </a:rPr>
            <a:t>are the values that apear in the </a:t>
          </a:r>
          <a:endParaRPr b="0" lang="en-GB" sz="1000" spc="-1" strike="noStrike">
            <a:latin typeface="Times New Roman"/>
          </a:endParaRPr>
        </a:p>
        <a:p>
          <a:r>
            <a:rPr b="0" lang="en-GB" sz="1000" spc="-1" strike="noStrike">
              <a:latin typeface="Arial"/>
            </a:rPr>
            <a:t>hour data file (calculated by a </a:t>
          </a:r>
          <a:endParaRPr b="0" lang="en-GB" sz="1000" spc="-1" strike="noStrike">
            <a:latin typeface="Times New Roman"/>
          </a:endParaRPr>
        </a:p>
        <a:p>
          <a:r>
            <a:rPr b="0" lang="en-GB" sz="1000" spc="-1" strike="noStrike">
              <a:latin typeface="Arial"/>
            </a:rPr>
            <a:t>python script). The other minute </a:t>
          </a:r>
          <a:endParaRPr b="0" lang="en-GB" sz="1000" spc="-1" strike="noStrike">
            <a:latin typeface="Times New Roman"/>
          </a:endParaRPr>
        </a:p>
        <a:p>
          <a:r>
            <a:rPr b="0" lang="en-GB" sz="1000" spc="-1" strike="noStrike">
              <a:latin typeface="Arial"/>
            </a:rPr>
            <a:t>rows are the minute values, </a:t>
          </a:r>
          <a:endParaRPr b="0" lang="en-GB" sz="1000" spc="-1" strike="noStrike">
            <a:latin typeface="Times New Roman"/>
          </a:endParaRPr>
        </a:p>
        <a:p>
          <a:r>
            <a:rPr b="0" lang="en-GB" sz="1000" spc="-1" strike="noStrike">
              <a:latin typeface="Arial"/>
            </a:rPr>
            <a:t>normally bever seen but added here for interest's sake. Sums aren't identical to calculated value due to rounding errors. Note how during defrosts the energy out goes negative, relecting the fact energy is flowing the 'wrong way'. Also note that strictly speaking these values are kW (power) for each minute but when summed over the hour they become energy (kWh), 4.48kW for one hour is 4.48kWh etc   </a:t>
          </a:r>
          <a:endParaRPr b="0" lang="en-GB" sz="1000" spc="-1" strike="noStrike">
            <a:latin typeface="Times New Roman"/>
          </a:endParaRPr>
        </a:p>
      </xdr:txBody>
    </xdr:sp>
    <xdr:clientData/>
  </xdr:twoCellAnchor>
  <xdr:twoCellAnchor editAs="oneCell">
    <xdr:from>
      <xdr:col>25</xdr:col>
      <xdr:colOff>30240</xdr:colOff>
      <xdr:row>63</xdr:row>
      <xdr:rowOff>360</xdr:rowOff>
    </xdr:from>
    <xdr:to>
      <xdr:col>25</xdr:col>
      <xdr:colOff>628920</xdr:colOff>
      <xdr:row>66</xdr:row>
      <xdr:rowOff>38160</xdr:rowOff>
    </xdr:to>
    <xdr:sp>
      <xdr:nvSpPr>
        <xdr:cNvPr id="3" name="CustomShape 1"/>
        <xdr:cNvSpPr/>
      </xdr:nvSpPr>
      <xdr:spPr>
        <a:xfrm>
          <a:off x="15503040" y="10201320"/>
          <a:ext cx="598680" cy="523800"/>
        </a:xfrm>
        <a:custGeom>
          <a:avLst/>
          <a:gdLst/>
          <a:ahLst/>
          <a:rect l="l" t="t" r="r" b="b"/>
          <a:pathLst>
            <a:path w="21600" h="21600">
              <a:moveTo>
                <a:pt x="0" y="0"/>
              </a:moveTo>
              <a:lnTo>
                <a:pt x="21600" y="0"/>
              </a:lnTo>
              <a:lnTo>
                <a:pt x="21600" y="21600"/>
              </a:lnTo>
              <a:lnTo>
                <a:pt x="0" y="21600"/>
              </a:lnTo>
              <a:lnTo>
                <a:pt x="0" y="0"/>
              </a:lnTo>
              <a:close/>
            </a:path>
          </a:pathLst>
        </a:custGeom>
        <a:solidFill>
          <a:srgbClr val="ffffff"/>
        </a:solidFill>
        <a:ln cap="sq" w="25560">
          <a:solidFill>
            <a:srgbClr val="000000"/>
          </a:solidFill>
          <a:miter/>
        </a:ln>
      </xdr:spPr>
      <xdr:style>
        <a:lnRef idx="0"/>
        <a:fillRef idx="0"/>
        <a:effectRef idx="0"/>
        <a:fontRef idx="minor"/>
      </xdr:style>
      <xdr:txBody>
        <a:bodyPr lIns="20160" rIns="20160" tIns="20160" bIns="20160">
          <a:noAutofit/>
        </a:bodyPr>
        <a:p>
          <a:r>
            <a:rPr b="0" lang="en-GB" sz="1000" spc="-1" strike="noStrike">
              <a:latin typeface="Arial"/>
            </a:rPr>
            <a:t>60m </a:t>
          </a:r>
          <a:endParaRPr b="0" lang="en-GB" sz="1000" spc="-1" strike="noStrike">
            <a:latin typeface="Times New Roman"/>
          </a:endParaRPr>
        </a:p>
        <a:p>
          <a:r>
            <a:rPr b="0" lang="en-GB" sz="1000" spc="-1" strike="noStrike">
              <a:latin typeface="Arial"/>
            </a:rPr>
            <a:t>trailing</a:t>
          </a:r>
          <a:endParaRPr b="0" lang="en-GB" sz="1000" spc="-1" strike="noStrike">
            <a:latin typeface="Times New Roman"/>
          </a:endParaRPr>
        </a:p>
        <a:p>
          <a:r>
            <a:rPr b="0" lang="en-GB" sz="1000" spc="-1" strike="noStrike">
              <a:latin typeface="Arial"/>
            </a:rPr>
            <a:t>COP</a:t>
          </a:r>
          <a:endParaRPr b="0" lang="en-GB"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6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R83" activeCellId="0" sqref="R83"/>
    </sheetView>
  </sheetViews>
  <sheetFormatPr defaultColWidth="9.0546875" defaultRowHeight="12.75" zeroHeight="false" outlineLevelRow="0" outlineLevelCol="0"/>
  <cols>
    <col collapsed="false" customWidth="true" hidden="false" outlineLevel="0" max="1" min="1" style="0" width="18.54"/>
    <col collapsed="false" customWidth="true" hidden="false" outlineLevel="0" max="3" min="2" style="0" width="9.4"/>
    <col collapsed="false" customWidth="true" hidden="false" outlineLevel="0" max="4" min="4" style="0" width="10.12"/>
    <col collapsed="false" customWidth="true" hidden="false" outlineLevel="0" max="5" min="5" style="0" width="5.13"/>
    <col collapsed="false" customWidth="true" hidden="false" outlineLevel="0" max="6" min="6" style="0" width="4.84"/>
    <col collapsed="false" customWidth="true" hidden="false" outlineLevel="0" max="7" min="7" style="0" width="7.55"/>
    <col collapsed="false" customWidth="true" hidden="false" outlineLevel="0" max="8" min="8" style="0" width="10.27"/>
    <col collapsed="false" customWidth="true" hidden="false" outlineLevel="0" max="9" min="9" style="0" width="9.4"/>
    <col collapsed="false" customWidth="true" hidden="false" outlineLevel="0" max="10" min="10" style="0" width="7.98"/>
    <col collapsed="false" customWidth="true" hidden="false" outlineLevel="0" max="11" min="11" style="0" width="7.13"/>
    <col collapsed="false" customWidth="true" hidden="false" outlineLevel="0" max="12" min="12" style="0" width="7.98"/>
    <col collapsed="false" customWidth="true" hidden="false" outlineLevel="0" max="13" min="13" style="0" width="7.41"/>
    <col collapsed="false" customWidth="true" hidden="false" outlineLevel="0" max="14" min="14" style="0" width="7.27"/>
    <col collapsed="false" customWidth="true" hidden="false" outlineLevel="0" max="15" min="15" style="0" width="5.98"/>
    <col collapsed="false" customWidth="true" hidden="false" outlineLevel="0" max="16" min="16" style="0" width="8.98"/>
    <col collapsed="false" customWidth="true" hidden="false" outlineLevel="0" max="17" min="17" style="0" width="10.12"/>
    <col collapsed="false" customWidth="true" hidden="false" outlineLevel="0" max="18" min="18" style="0" width="9.98"/>
    <col collapsed="false" customWidth="true" hidden="false" outlineLevel="0" max="19" min="19" style="0" width="10.4"/>
    <col collapsed="false" customWidth="true" hidden="false" outlineLevel="0" max="20" min="20" style="0" width="9.55"/>
    <col collapsed="false" customWidth="true" hidden="false" outlineLevel="0" max="21" min="21" style="0" width="3.98"/>
    <col collapsed="false" customWidth="true" hidden="false" outlineLevel="0" max="22" min="22" style="1" width="9.13"/>
    <col collapsed="false" customWidth="true" hidden="false" outlineLevel="0" max="23" min="23" style="1" width="9.55"/>
    <col collapsed="false" customWidth="true" hidden="false" outlineLevel="0" max="24" min="24" style="2" width="10.12"/>
  </cols>
  <sheetData>
    <row r="1" customFormat="false" ht="12.75" hidden="false" customHeight="false" outlineLevel="0" collapsed="false">
      <c r="A1" s="0" t="s">
        <v>0</v>
      </c>
      <c r="B1" s="0" t="s">
        <v>1</v>
      </c>
      <c r="C1" s="0" t="s">
        <v>2</v>
      </c>
      <c r="D1" s="0" t="s">
        <v>3</v>
      </c>
      <c r="E1" s="0" t="s">
        <v>4</v>
      </c>
      <c r="F1" s="0" t="s">
        <v>5</v>
      </c>
      <c r="G1" s="0" t="s">
        <v>6</v>
      </c>
      <c r="H1" s="0" t="s">
        <v>7</v>
      </c>
      <c r="I1" s="0" t="s">
        <v>8</v>
      </c>
      <c r="J1" s="0" t="s">
        <v>9</v>
      </c>
      <c r="K1" s="0" t="s">
        <v>10</v>
      </c>
      <c r="L1" s="0" t="s">
        <v>11</v>
      </c>
      <c r="M1" s="0" t="s">
        <v>12</v>
      </c>
      <c r="N1" s="0" t="s">
        <v>13</v>
      </c>
      <c r="O1" s="0" t="s">
        <v>14</v>
      </c>
      <c r="P1" s="0" t="s">
        <v>15</v>
      </c>
      <c r="Q1" s="0" t="s">
        <v>16</v>
      </c>
      <c r="R1" s="0" t="s">
        <v>17</v>
      </c>
      <c r="S1" s="0" t="s">
        <v>18</v>
      </c>
      <c r="T1" s="0" t="s">
        <v>19</v>
      </c>
      <c r="U1" s="0" t="s">
        <v>20</v>
      </c>
      <c r="V1" s="1" t="s">
        <v>21</v>
      </c>
      <c r="W1" s="1" t="s">
        <v>22</v>
      </c>
      <c r="X1" s="2" t="s">
        <v>23</v>
      </c>
    </row>
    <row r="2" customFormat="false" ht="12.75" hidden="false" customHeight="false" outlineLevel="0" collapsed="false">
      <c r="A2" s="0" t="s">
        <v>24</v>
      </c>
      <c r="B2" s="0" t="n">
        <v>10000001101000</v>
      </c>
      <c r="C2" s="0" t="n">
        <v>1</v>
      </c>
      <c r="D2" s="0" t="n">
        <v>0</v>
      </c>
      <c r="E2" s="0" t="n">
        <v>50</v>
      </c>
      <c r="F2" s="0" t="n">
        <v>56</v>
      </c>
      <c r="G2" s="0" t="n">
        <v>-4</v>
      </c>
      <c r="H2" s="0" t="n">
        <v>25</v>
      </c>
      <c r="I2" s="0" t="n">
        <v>45</v>
      </c>
      <c r="J2" s="0" t="n">
        <v>18</v>
      </c>
      <c r="K2" s="0" t="n">
        <v>219</v>
      </c>
      <c r="L2" s="0" t="n">
        <v>14</v>
      </c>
      <c r="M2" s="0" t="n">
        <v>58</v>
      </c>
      <c r="N2" s="0" t="n">
        <v>1.03</v>
      </c>
      <c r="O2" s="0" t="n">
        <v>7.55</v>
      </c>
      <c r="P2" s="0" t="n">
        <v>22306</v>
      </c>
      <c r="Q2" s="0" t="n">
        <v>1292</v>
      </c>
      <c r="R2" s="0" t="n">
        <v>17.7</v>
      </c>
      <c r="S2" s="0" t="n">
        <v>36.9</v>
      </c>
      <c r="T2" s="0" t="n">
        <v>55</v>
      </c>
      <c r="U2" s="0" t="n">
        <v>610</v>
      </c>
      <c r="V2" s="2" t="n">
        <f aca="false">((J2*K2)/60)/1000</f>
        <v>0.0657</v>
      </c>
      <c r="W2" s="1" t="n">
        <f aca="false">F2-E2</f>
        <v>6</v>
      </c>
      <c r="X2" s="2" t="n">
        <f aca="false">((N2/3.6)*W2*4.05)/60</f>
        <v>0.115875</v>
      </c>
    </row>
    <row r="3" customFormat="false" ht="12.75" hidden="false" customHeight="false" outlineLevel="0" collapsed="false">
      <c r="A3" s="0" t="s">
        <v>25</v>
      </c>
      <c r="B3" s="0" t="n">
        <v>10000001101000</v>
      </c>
      <c r="C3" s="0" t="n">
        <v>1</v>
      </c>
      <c r="D3" s="0" t="n">
        <v>0</v>
      </c>
      <c r="E3" s="0" t="n">
        <v>49</v>
      </c>
      <c r="F3" s="0" t="n">
        <v>58</v>
      </c>
      <c r="G3" s="0" t="n">
        <v>-4</v>
      </c>
      <c r="H3" s="0" t="n">
        <v>25</v>
      </c>
      <c r="I3" s="0" t="n">
        <v>45</v>
      </c>
      <c r="J3" s="0" t="n">
        <v>23</v>
      </c>
      <c r="K3" s="0" t="n">
        <v>217</v>
      </c>
      <c r="L3" s="0" t="n">
        <v>14</v>
      </c>
      <c r="M3" s="0" t="n">
        <v>58</v>
      </c>
      <c r="N3" s="0" t="n">
        <v>0.93</v>
      </c>
      <c r="O3" s="0" t="n">
        <v>9.42</v>
      </c>
      <c r="P3" s="0" t="n">
        <v>22306</v>
      </c>
      <c r="Q3" s="0" t="n">
        <v>1292</v>
      </c>
      <c r="R3" s="0" t="n">
        <v>17.7</v>
      </c>
      <c r="S3" s="0" t="n">
        <v>36.9</v>
      </c>
      <c r="T3" s="0" t="n">
        <v>67</v>
      </c>
      <c r="U3" s="0" t="n">
        <v>610</v>
      </c>
      <c r="V3" s="2" t="n">
        <f aca="false">((J3*K3)/60)/1000</f>
        <v>0.0831833333333333</v>
      </c>
      <c r="W3" s="1" t="n">
        <f aca="false">F3-E3</f>
        <v>9</v>
      </c>
      <c r="X3" s="2" t="n">
        <f aca="false">((N3/3.6)*W3*4.05)/60</f>
        <v>0.1569375</v>
      </c>
    </row>
    <row r="4" customFormat="false" ht="12.75" hidden="false" customHeight="false" outlineLevel="0" collapsed="false">
      <c r="A4" s="0" t="s">
        <v>26</v>
      </c>
      <c r="B4" s="0" t="n">
        <v>10000001101000</v>
      </c>
      <c r="C4" s="0" t="n">
        <v>1</v>
      </c>
      <c r="D4" s="0" t="n">
        <v>0</v>
      </c>
      <c r="E4" s="0" t="n">
        <v>49</v>
      </c>
      <c r="F4" s="0" t="n">
        <v>58</v>
      </c>
      <c r="G4" s="0" t="n">
        <v>-4</v>
      </c>
      <c r="H4" s="0" t="n">
        <v>25</v>
      </c>
      <c r="I4" s="0" t="n">
        <v>45</v>
      </c>
      <c r="J4" s="0" t="n">
        <v>16</v>
      </c>
      <c r="K4" s="0" t="n">
        <v>220</v>
      </c>
      <c r="L4" s="0" t="n">
        <v>14</v>
      </c>
      <c r="M4" s="0" t="n">
        <v>58</v>
      </c>
      <c r="N4" s="0" t="n">
        <v>0.93</v>
      </c>
      <c r="O4" s="0" t="n">
        <v>9.07</v>
      </c>
      <c r="P4" s="0" t="n">
        <v>22306</v>
      </c>
      <c r="Q4" s="0" t="n">
        <v>1292</v>
      </c>
      <c r="R4" s="0" t="n">
        <v>17.7</v>
      </c>
      <c r="S4" s="0" t="n">
        <v>36.8</v>
      </c>
      <c r="T4" s="0" t="n">
        <v>51</v>
      </c>
      <c r="U4" s="0" t="n">
        <v>610</v>
      </c>
      <c r="V4" s="2" t="n">
        <f aca="false">((J4*K4)/60)/1000</f>
        <v>0.0586666666666667</v>
      </c>
      <c r="W4" s="1" t="n">
        <f aca="false">F4-E4</f>
        <v>9</v>
      </c>
      <c r="X4" s="2" t="n">
        <f aca="false">((N4/3.6)*W4*4.05)/60</f>
        <v>0.1569375</v>
      </c>
    </row>
    <row r="5" customFormat="false" ht="12.75" hidden="false" customHeight="false" outlineLevel="0" collapsed="false">
      <c r="A5" s="0" t="s">
        <v>27</v>
      </c>
      <c r="B5" s="0" t="n">
        <v>10000001101000</v>
      </c>
      <c r="C5" s="0" t="n">
        <v>1</v>
      </c>
      <c r="D5" s="0" t="n">
        <v>0</v>
      </c>
      <c r="E5" s="0" t="n">
        <v>49</v>
      </c>
      <c r="F5" s="0" t="n">
        <v>56</v>
      </c>
      <c r="G5" s="0" t="n">
        <v>-4</v>
      </c>
      <c r="H5" s="0" t="n">
        <v>25</v>
      </c>
      <c r="I5" s="0" t="n">
        <v>45</v>
      </c>
      <c r="J5" s="0" t="n">
        <v>16</v>
      </c>
      <c r="K5" s="0" t="n">
        <v>220</v>
      </c>
      <c r="L5" s="0" t="n">
        <v>14</v>
      </c>
      <c r="M5" s="0" t="n">
        <v>58</v>
      </c>
      <c r="N5" s="0" t="n">
        <v>0.95</v>
      </c>
      <c r="O5" s="0" t="n">
        <v>6.86</v>
      </c>
      <c r="P5" s="0" t="n">
        <v>22307</v>
      </c>
      <c r="Q5" s="0" t="n">
        <v>1292</v>
      </c>
      <c r="R5" s="0" t="n">
        <v>17.7</v>
      </c>
      <c r="S5" s="0" t="n">
        <v>36.8</v>
      </c>
      <c r="T5" s="0" t="n">
        <v>51</v>
      </c>
      <c r="U5" s="0" t="n">
        <v>610</v>
      </c>
      <c r="V5" s="2" t="n">
        <f aca="false">((J5*K5)/60)/1000</f>
        <v>0.0586666666666667</v>
      </c>
      <c r="W5" s="1" t="n">
        <f aca="false">F5-E5</f>
        <v>7</v>
      </c>
      <c r="X5" s="2" t="n">
        <f aca="false">((N5/3.6)*W5*4.05)/60</f>
        <v>0.1246875</v>
      </c>
    </row>
    <row r="6" customFormat="false" ht="12.75" hidden="false" customHeight="false" outlineLevel="0" collapsed="false">
      <c r="A6" s="0" t="s">
        <v>28</v>
      </c>
      <c r="B6" s="0" t="n">
        <v>10000001101000</v>
      </c>
      <c r="C6" s="0" t="n">
        <v>1</v>
      </c>
      <c r="D6" s="0" t="n">
        <v>0</v>
      </c>
      <c r="E6" s="0" t="n">
        <v>49</v>
      </c>
      <c r="F6" s="0" t="n">
        <v>56</v>
      </c>
      <c r="G6" s="0" t="n">
        <v>-4</v>
      </c>
      <c r="H6" s="0" t="n">
        <v>25</v>
      </c>
      <c r="I6" s="0" t="n">
        <v>45</v>
      </c>
      <c r="J6" s="0" t="n">
        <v>18</v>
      </c>
      <c r="K6" s="0" t="n">
        <v>220</v>
      </c>
      <c r="L6" s="0" t="n">
        <v>14</v>
      </c>
      <c r="M6" s="0" t="n">
        <v>58</v>
      </c>
      <c r="N6" s="0" t="n">
        <v>0.93</v>
      </c>
      <c r="O6" s="0" t="n">
        <v>7.44</v>
      </c>
      <c r="P6" s="0" t="n">
        <v>22307</v>
      </c>
      <c r="Q6" s="0" t="n">
        <v>1292</v>
      </c>
      <c r="R6" s="0" t="n">
        <v>17.7</v>
      </c>
      <c r="S6" s="0" t="n">
        <v>36.8</v>
      </c>
      <c r="T6" s="0" t="n">
        <v>55</v>
      </c>
      <c r="U6" s="0" t="n">
        <v>610</v>
      </c>
      <c r="V6" s="2" t="n">
        <f aca="false">((J6*K6)/60)/1000</f>
        <v>0.066</v>
      </c>
      <c r="W6" s="1" t="n">
        <f aca="false">F6-E6</f>
        <v>7</v>
      </c>
      <c r="X6" s="2" t="n">
        <f aca="false">((N6/3.6)*W6*4.05)/60</f>
        <v>0.1220625</v>
      </c>
    </row>
    <row r="7" customFormat="false" ht="12.75" hidden="false" customHeight="false" outlineLevel="0" collapsed="false">
      <c r="A7" s="0" t="s">
        <v>29</v>
      </c>
      <c r="B7" s="0" t="n">
        <v>10000001101000</v>
      </c>
      <c r="C7" s="0" t="n">
        <v>1</v>
      </c>
      <c r="D7" s="0" t="n">
        <v>0</v>
      </c>
      <c r="E7" s="0" t="n">
        <v>49</v>
      </c>
      <c r="F7" s="0" t="n">
        <v>57</v>
      </c>
      <c r="G7" s="0" t="n">
        <v>-4</v>
      </c>
      <c r="H7" s="0" t="n">
        <v>25</v>
      </c>
      <c r="I7" s="0" t="n">
        <v>45</v>
      </c>
      <c r="J7" s="0" t="n">
        <v>22</v>
      </c>
      <c r="K7" s="0" t="n">
        <v>219</v>
      </c>
      <c r="L7" s="0" t="n">
        <v>14</v>
      </c>
      <c r="M7" s="0" t="n">
        <v>58</v>
      </c>
      <c r="N7" s="0" t="n">
        <v>0.89</v>
      </c>
      <c r="O7" s="0" t="n">
        <v>8.83</v>
      </c>
      <c r="P7" s="0" t="n">
        <v>22307</v>
      </c>
      <c r="Q7" s="0" t="n">
        <v>1292</v>
      </c>
      <c r="R7" s="0" t="n">
        <v>17.7</v>
      </c>
      <c r="S7" s="0" t="n">
        <v>36.8</v>
      </c>
      <c r="T7" s="0" t="n">
        <v>65</v>
      </c>
      <c r="U7" s="0" t="n">
        <v>610</v>
      </c>
      <c r="V7" s="2" t="n">
        <f aca="false">((J7*K7)/60)/1000</f>
        <v>0.0803</v>
      </c>
      <c r="W7" s="1" t="n">
        <f aca="false">F7-E7</f>
        <v>8</v>
      </c>
      <c r="X7" s="2" t="n">
        <f aca="false">((N7/3.6)*W7*4.05)/60</f>
        <v>0.1335</v>
      </c>
    </row>
    <row r="8" customFormat="false" ht="12.75" hidden="false" customHeight="false" outlineLevel="0" collapsed="false">
      <c r="A8" s="0" t="s">
        <v>30</v>
      </c>
      <c r="B8" s="0" t="n">
        <v>10000001101000</v>
      </c>
      <c r="C8" s="0" t="n">
        <v>1</v>
      </c>
      <c r="D8" s="0" t="n">
        <v>0</v>
      </c>
      <c r="E8" s="0" t="n">
        <v>49</v>
      </c>
      <c r="F8" s="0" t="n">
        <v>57</v>
      </c>
      <c r="G8" s="0" t="n">
        <v>-4</v>
      </c>
      <c r="H8" s="0" t="n">
        <v>25</v>
      </c>
      <c r="I8" s="0" t="n">
        <v>45</v>
      </c>
      <c r="J8" s="0" t="n">
        <v>16</v>
      </c>
      <c r="K8" s="0" t="n">
        <v>221</v>
      </c>
      <c r="L8" s="0" t="n">
        <v>14</v>
      </c>
      <c r="M8" s="0" t="n">
        <v>58</v>
      </c>
      <c r="N8" s="0" t="n">
        <v>0.92</v>
      </c>
      <c r="O8" s="0" t="n">
        <v>8.95</v>
      </c>
      <c r="P8" s="0" t="n">
        <v>22307</v>
      </c>
      <c r="Q8" s="0" t="n">
        <v>1292</v>
      </c>
      <c r="R8" s="0" t="n">
        <v>17.7</v>
      </c>
      <c r="S8" s="0" t="n">
        <v>36.9</v>
      </c>
      <c r="T8" s="0" t="n">
        <v>51</v>
      </c>
      <c r="U8" s="0" t="n">
        <v>610</v>
      </c>
      <c r="V8" s="2" t="n">
        <f aca="false">((J8*K8)/60)/1000</f>
        <v>0.0589333333333333</v>
      </c>
      <c r="W8" s="1" t="n">
        <f aca="false">F8-E8</f>
        <v>8</v>
      </c>
      <c r="X8" s="2" t="n">
        <f aca="false">((N8/3.6)*W8*4.05)/60</f>
        <v>0.138</v>
      </c>
    </row>
    <row r="9" customFormat="false" ht="12.75" hidden="false" customHeight="false" outlineLevel="0" collapsed="false">
      <c r="A9" s="0" t="s">
        <v>31</v>
      </c>
      <c r="B9" s="0" t="n">
        <v>10000001101000</v>
      </c>
      <c r="C9" s="0" t="n">
        <v>1</v>
      </c>
      <c r="D9" s="0" t="n">
        <v>0</v>
      </c>
      <c r="E9" s="0" t="n">
        <v>49</v>
      </c>
      <c r="F9" s="0" t="n">
        <v>56</v>
      </c>
      <c r="G9" s="0" t="n">
        <v>-4</v>
      </c>
      <c r="H9" s="0" t="n">
        <v>25</v>
      </c>
      <c r="I9" s="0" t="n">
        <v>45</v>
      </c>
      <c r="J9" s="0" t="n">
        <v>16</v>
      </c>
      <c r="K9" s="0" t="n">
        <v>221</v>
      </c>
      <c r="L9" s="0" t="n">
        <v>14</v>
      </c>
      <c r="M9" s="0" t="n">
        <v>58</v>
      </c>
      <c r="N9" s="0" t="n">
        <v>0.95</v>
      </c>
      <c r="O9" s="0" t="n">
        <v>7.21</v>
      </c>
      <c r="P9" s="0" t="n">
        <v>22307</v>
      </c>
      <c r="Q9" s="0" t="n">
        <v>1293</v>
      </c>
      <c r="R9" s="0" t="n">
        <v>17.7</v>
      </c>
      <c r="S9" s="0" t="n">
        <v>36.7</v>
      </c>
      <c r="T9" s="0" t="n">
        <v>51</v>
      </c>
      <c r="U9" s="0" t="n">
        <v>610</v>
      </c>
      <c r="V9" s="2" t="n">
        <f aca="false">((J9*K9)/60)/1000</f>
        <v>0.0589333333333333</v>
      </c>
      <c r="W9" s="1" t="n">
        <f aca="false">F9-E9</f>
        <v>7</v>
      </c>
      <c r="X9" s="2" t="n">
        <f aca="false">((N9/3.6)*W9*4.05)/60</f>
        <v>0.1246875</v>
      </c>
    </row>
    <row r="10" customFormat="false" ht="12.75" hidden="false" customHeight="false" outlineLevel="0" collapsed="false">
      <c r="A10" s="0" t="s">
        <v>32</v>
      </c>
      <c r="B10" s="0" t="n">
        <v>10000001101000</v>
      </c>
      <c r="C10" s="0" t="n">
        <v>1</v>
      </c>
      <c r="D10" s="0" t="n">
        <v>0</v>
      </c>
      <c r="E10" s="0" t="n">
        <v>49</v>
      </c>
      <c r="F10" s="0" t="n">
        <v>56</v>
      </c>
      <c r="G10" s="0" t="n">
        <v>-4</v>
      </c>
      <c r="H10" s="0" t="n">
        <v>25</v>
      </c>
      <c r="I10" s="0" t="n">
        <v>45</v>
      </c>
      <c r="J10" s="0" t="n">
        <v>18</v>
      </c>
      <c r="K10" s="0" t="n">
        <v>220</v>
      </c>
      <c r="L10" s="0" t="n">
        <v>14</v>
      </c>
      <c r="M10" s="0" t="n">
        <v>58</v>
      </c>
      <c r="N10" s="0" t="n">
        <v>0.94</v>
      </c>
      <c r="O10" s="0" t="n">
        <v>7.55</v>
      </c>
      <c r="P10" s="0" t="n">
        <v>22307</v>
      </c>
      <c r="Q10" s="0" t="n">
        <v>1293</v>
      </c>
      <c r="R10" s="0" t="n">
        <v>17.7</v>
      </c>
      <c r="S10" s="0" t="n">
        <v>36.8</v>
      </c>
      <c r="T10" s="0" t="n">
        <v>55</v>
      </c>
      <c r="U10" s="0" t="n">
        <v>610</v>
      </c>
      <c r="V10" s="2" t="n">
        <f aca="false">((J10*K10)/60)/1000</f>
        <v>0.066</v>
      </c>
      <c r="W10" s="1" t="n">
        <f aca="false">F10-E10</f>
        <v>7</v>
      </c>
      <c r="X10" s="2" t="n">
        <f aca="false">((N10/3.6)*W10*4.05)/60</f>
        <v>0.123375</v>
      </c>
    </row>
    <row r="11" customFormat="false" ht="12.75" hidden="false" customHeight="false" outlineLevel="0" collapsed="false">
      <c r="A11" s="0" t="s">
        <v>33</v>
      </c>
      <c r="B11" s="0" t="n">
        <v>10000001101000</v>
      </c>
      <c r="C11" s="0" t="n">
        <v>1</v>
      </c>
      <c r="D11" s="0" t="n">
        <v>0</v>
      </c>
      <c r="E11" s="0" t="n">
        <v>49</v>
      </c>
      <c r="F11" s="0" t="n">
        <v>58</v>
      </c>
      <c r="G11" s="0" t="n">
        <v>-4</v>
      </c>
      <c r="H11" s="0" t="n">
        <v>25</v>
      </c>
      <c r="I11" s="0" t="n">
        <v>45</v>
      </c>
      <c r="J11" s="0" t="n">
        <v>19</v>
      </c>
      <c r="K11" s="0" t="n">
        <v>220</v>
      </c>
      <c r="L11" s="0" t="n">
        <v>14</v>
      </c>
      <c r="M11" s="0" t="n">
        <v>58</v>
      </c>
      <c r="N11" s="0" t="n">
        <v>0.93</v>
      </c>
      <c r="O11" s="0" t="n">
        <v>9.18</v>
      </c>
      <c r="P11" s="0" t="n">
        <v>22307</v>
      </c>
      <c r="Q11" s="0" t="n">
        <v>1293</v>
      </c>
      <c r="R11" s="0" t="n">
        <v>17.7</v>
      </c>
      <c r="S11" s="0" t="n">
        <v>36.7</v>
      </c>
      <c r="T11" s="0" t="n">
        <v>61</v>
      </c>
      <c r="U11" s="0" t="n">
        <v>610</v>
      </c>
      <c r="V11" s="2" t="n">
        <f aca="false">((J11*K11)/60)/1000</f>
        <v>0.0696666666666667</v>
      </c>
      <c r="W11" s="1" t="n">
        <f aca="false">F11-E11</f>
        <v>9</v>
      </c>
      <c r="X11" s="2" t="n">
        <f aca="false">((N11/3.6)*W11*4.05)/60</f>
        <v>0.1569375</v>
      </c>
    </row>
    <row r="12" customFormat="false" ht="12.75" hidden="false" customHeight="false" outlineLevel="0" collapsed="false">
      <c r="A12" s="0" t="s">
        <v>34</v>
      </c>
      <c r="B12" s="0" t="n">
        <v>1010000001101000</v>
      </c>
      <c r="C12" s="0" t="n">
        <v>1</v>
      </c>
      <c r="D12" s="0" t="n">
        <v>0</v>
      </c>
      <c r="E12" s="0" t="n">
        <v>49</v>
      </c>
      <c r="F12" s="0" t="n">
        <v>50</v>
      </c>
      <c r="G12" s="0" t="n">
        <v>-4</v>
      </c>
      <c r="H12" s="0" t="n">
        <v>25</v>
      </c>
      <c r="I12" s="0" t="n">
        <v>45</v>
      </c>
      <c r="J12" s="0" t="n">
        <v>2</v>
      </c>
      <c r="K12" s="0" t="n">
        <v>226</v>
      </c>
      <c r="L12" s="0" t="n">
        <v>14</v>
      </c>
      <c r="M12" s="0" t="n">
        <v>58</v>
      </c>
      <c r="N12" s="0" t="n">
        <v>1.06</v>
      </c>
      <c r="O12" s="0" t="n">
        <v>4.07</v>
      </c>
      <c r="P12" s="0" t="n">
        <v>22307</v>
      </c>
      <c r="Q12" s="0" t="n">
        <v>1293</v>
      </c>
      <c r="R12" s="0" t="n">
        <v>17.7</v>
      </c>
      <c r="S12" s="0" t="n">
        <v>36.7</v>
      </c>
      <c r="T12" s="0" t="n">
        <v>29</v>
      </c>
      <c r="U12" s="0" t="n">
        <v>30</v>
      </c>
      <c r="V12" s="2" t="n">
        <f aca="false">((J12*K12)/60)/1000</f>
        <v>0.00753333333333333</v>
      </c>
      <c r="W12" s="1" t="n">
        <f aca="false">F12-E12</f>
        <v>1</v>
      </c>
      <c r="X12" s="2" t="n">
        <f aca="false">((N12/3.6)*W12*4.05)/60</f>
        <v>0.019875</v>
      </c>
    </row>
    <row r="13" customFormat="false" ht="12.75" hidden="false" customHeight="false" outlineLevel="0" collapsed="false">
      <c r="A13" s="0" t="s">
        <v>35</v>
      </c>
      <c r="B13" s="0" t="n">
        <v>1010000001101000</v>
      </c>
      <c r="C13" s="0" t="n">
        <v>1</v>
      </c>
      <c r="D13" s="0" t="n">
        <v>0</v>
      </c>
      <c r="E13" s="0" t="n">
        <v>47</v>
      </c>
      <c r="F13" s="0" t="n">
        <v>41</v>
      </c>
      <c r="G13" s="0" t="n">
        <v>-3</v>
      </c>
      <c r="H13" s="0" t="n">
        <v>25</v>
      </c>
      <c r="I13" s="0" t="n">
        <v>45</v>
      </c>
      <c r="J13" s="0" t="n">
        <v>2</v>
      </c>
      <c r="K13" s="0" t="n">
        <v>225</v>
      </c>
      <c r="L13" s="0" t="n">
        <v>14</v>
      </c>
      <c r="M13" s="0" t="n">
        <v>58</v>
      </c>
      <c r="N13" s="0" t="n">
        <v>1.41</v>
      </c>
      <c r="O13" s="0" t="n">
        <v>4.07</v>
      </c>
      <c r="P13" s="0" t="n">
        <v>22307</v>
      </c>
      <c r="Q13" s="0" t="n">
        <v>1293</v>
      </c>
      <c r="R13" s="0" t="n">
        <v>17.7</v>
      </c>
      <c r="S13" s="0" t="n">
        <v>36.7</v>
      </c>
      <c r="T13" s="0" t="n">
        <v>37</v>
      </c>
      <c r="U13" s="0" t="n">
        <v>0</v>
      </c>
      <c r="V13" s="2" t="n">
        <f aca="false">((J13*K13)/60)/1000</f>
        <v>0.0075</v>
      </c>
      <c r="W13" s="1" t="n">
        <f aca="false">F13-E13</f>
        <v>-6</v>
      </c>
      <c r="X13" s="2" t="n">
        <f aca="false">((N13/3.6)*W13*4.05)/60</f>
        <v>-0.158625</v>
      </c>
    </row>
    <row r="14" customFormat="false" ht="12.75" hidden="false" customHeight="false" outlineLevel="0" collapsed="false">
      <c r="A14" s="0" t="s">
        <v>36</v>
      </c>
      <c r="B14" s="0" t="n">
        <v>1010000001101000</v>
      </c>
      <c r="C14" s="0" t="n">
        <v>1</v>
      </c>
      <c r="D14" s="0" t="n">
        <v>0</v>
      </c>
      <c r="E14" s="0" t="n">
        <v>44</v>
      </c>
      <c r="F14" s="0" t="n">
        <v>35</v>
      </c>
      <c r="G14" s="0" t="n">
        <v>-2</v>
      </c>
      <c r="H14" s="0" t="n">
        <v>25</v>
      </c>
      <c r="I14" s="0" t="n">
        <v>45</v>
      </c>
      <c r="J14" s="0" t="n">
        <v>3</v>
      </c>
      <c r="K14" s="0" t="n">
        <v>225</v>
      </c>
      <c r="L14" s="0" t="n">
        <v>14</v>
      </c>
      <c r="M14" s="0" t="n">
        <v>58</v>
      </c>
      <c r="N14" s="0" t="n">
        <v>1.43</v>
      </c>
      <c r="O14" s="0" t="n">
        <v>4.07</v>
      </c>
      <c r="P14" s="0" t="n">
        <v>22307</v>
      </c>
      <c r="Q14" s="0" t="n">
        <v>1293</v>
      </c>
      <c r="R14" s="0" t="n">
        <v>17.7</v>
      </c>
      <c r="S14" s="0" t="n">
        <v>36.7</v>
      </c>
      <c r="T14" s="0" t="n">
        <v>37</v>
      </c>
      <c r="U14" s="0" t="n">
        <v>0</v>
      </c>
      <c r="V14" s="2" t="n">
        <f aca="false">((J14*K14)/60)/1000</f>
        <v>0.01125</v>
      </c>
      <c r="W14" s="1" t="n">
        <f aca="false">F14-E14</f>
        <v>-9</v>
      </c>
      <c r="X14" s="2" t="n">
        <f aca="false">((N14/3.6)*W14*4.05)/60</f>
        <v>-0.2413125</v>
      </c>
    </row>
    <row r="15" customFormat="false" ht="12.75" hidden="false" customHeight="false" outlineLevel="0" collapsed="false">
      <c r="A15" s="0" t="s">
        <v>37</v>
      </c>
      <c r="B15" s="0" t="n">
        <v>10000001101000</v>
      </c>
      <c r="C15" s="0" t="n">
        <v>1</v>
      </c>
      <c r="D15" s="0" t="n">
        <v>0</v>
      </c>
      <c r="E15" s="0" t="n">
        <v>38</v>
      </c>
      <c r="F15" s="0" t="n">
        <v>27</v>
      </c>
      <c r="G15" s="0" t="n">
        <v>0</v>
      </c>
      <c r="H15" s="0" t="n">
        <v>25</v>
      </c>
      <c r="I15" s="0" t="n">
        <v>45</v>
      </c>
      <c r="J15" s="0" t="n">
        <v>6</v>
      </c>
      <c r="K15" s="0" t="n">
        <v>224</v>
      </c>
      <c r="L15" s="0" t="n">
        <v>14</v>
      </c>
      <c r="M15" s="0" t="n">
        <v>58</v>
      </c>
      <c r="N15" s="0" t="n">
        <v>1.44</v>
      </c>
      <c r="O15" s="0" t="n">
        <v>4.07</v>
      </c>
      <c r="P15" s="0" t="n">
        <v>22307</v>
      </c>
      <c r="Q15" s="0" t="n">
        <v>1293</v>
      </c>
      <c r="R15" s="0" t="n">
        <v>17.7</v>
      </c>
      <c r="S15" s="0" t="n">
        <v>36.6</v>
      </c>
      <c r="T15" s="0" t="n">
        <v>32</v>
      </c>
      <c r="U15" s="0" t="n">
        <v>0</v>
      </c>
      <c r="V15" s="2" t="n">
        <f aca="false">((J15*K15)/60)/1000</f>
        <v>0.0224</v>
      </c>
      <c r="W15" s="1" t="n">
        <f aca="false">F15-E15</f>
        <v>-11</v>
      </c>
      <c r="X15" s="2" t="n">
        <f aca="false">((N15/3.6)*W15*4.05)/60</f>
        <v>-0.297</v>
      </c>
    </row>
    <row r="16" customFormat="false" ht="12.75" hidden="false" customHeight="false" outlineLevel="0" collapsed="false">
      <c r="A16" s="0" t="s">
        <v>38</v>
      </c>
      <c r="B16" s="0" t="n">
        <v>10000001101000</v>
      </c>
      <c r="C16" s="0" t="n">
        <v>1</v>
      </c>
      <c r="D16" s="0" t="n">
        <v>0</v>
      </c>
      <c r="E16" s="0" t="n">
        <v>35</v>
      </c>
      <c r="F16" s="0" t="n">
        <v>38</v>
      </c>
      <c r="G16" s="0" t="n">
        <v>1</v>
      </c>
      <c r="H16" s="0" t="n">
        <v>25</v>
      </c>
      <c r="I16" s="0" t="n">
        <v>45</v>
      </c>
      <c r="J16" s="0" t="n">
        <v>9</v>
      </c>
      <c r="K16" s="0" t="n">
        <v>224</v>
      </c>
      <c r="L16" s="0" t="n">
        <v>14</v>
      </c>
      <c r="M16" s="0" t="n">
        <v>58</v>
      </c>
      <c r="N16" s="0" t="n">
        <v>1.45</v>
      </c>
      <c r="O16" s="0" t="n">
        <v>4.07</v>
      </c>
      <c r="P16" s="0" t="n">
        <v>22307</v>
      </c>
      <c r="Q16" s="0" t="n">
        <v>1293</v>
      </c>
      <c r="R16" s="0" t="n">
        <v>17.7</v>
      </c>
      <c r="S16" s="0" t="n">
        <v>36.6</v>
      </c>
      <c r="T16" s="0" t="n">
        <v>40</v>
      </c>
      <c r="U16" s="0" t="n">
        <v>590</v>
      </c>
      <c r="V16" s="2" t="n">
        <f aca="false">((J16*K16)/60)/1000</f>
        <v>0.0336</v>
      </c>
      <c r="W16" s="1" t="n">
        <f aca="false">F16-E16</f>
        <v>3</v>
      </c>
      <c r="X16" s="2" t="n">
        <f aca="false">((N16/3.6)*W16*4.05)/60</f>
        <v>0.0815625</v>
      </c>
    </row>
    <row r="17" customFormat="false" ht="12.75" hidden="false" customHeight="false" outlineLevel="0" collapsed="false">
      <c r="A17" s="0" t="s">
        <v>39</v>
      </c>
      <c r="B17" s="0" t="n">
        <v>10000001101000</v>
      </c>
      <c r="C17" s="0" t="n">
        <v>1</v>
      </c>
      <c r="D17" s="0" t="n">
        <v>0</v>
      </c>
      <c r="E17" s="0" t="n">
        <v>35</v>
      </c>
      <c r="F17" s="0" t="n">
        <v>39</v>
      </c>
      <c r="G17" s="0" t="n">
        <v>0</v>
      </c>
      <c r="H17" s="0" t="n">
        <v>25</v>
      </c>
      <c r="I17" s="0" t="n">
        <v>45</v>
      </c>
      <c r="J17" s="0" t="n">
        <v>9</v>
      </c>
      <c r="K17" s="0" t="n">
        <v>222</v>
      </c>
      <c r="L17" s="0" t="n">
        <v>14</v>
      </c>
      <c r="M17" s="0" t="n">
        <v>58</v>
      </c>
      <c r="N17" s="0" t="n">
        <v>1.41</v>
      </c>
      <c r="O17" s="0" t="n">
        <v>4.07</v>
      </c>
      <c r="P17" s="0" t="n">
        <v>22307</v>
      </c>
      <c r="Q17" s="0" t="n">
        <v>1293</v>
      </c>
      <c r="R17" s="0" t="n">
        <v>17.7</v>
      </c>
      <c r="S17" s="0" t="n">
        <v>36.6</v>
      </c>
      <c r="T17" s="0" t="n">
        <v>41</v>
      </c>
      <c r="U17" s="0" t="n">
        <v>610</v>
      </c>
      <c r="V17" s="2" t="n">
        <f aca="false">((J17*K17)/60)/1000</f>
        <v>0.0333</v>
      </c>
      <c r="W17" s="1" t="n">
        <f aca="false">F17-E17</f>
        <v>4</v>
      </c>
      <c r="X17" s="2" t="n">
        <f aca="false">((N17/3.6)*W17*4.05)/60</f>
        <v>0.10575</v>
      </c>
    </row>
    <row r="18" customFormat="false" ht="12.75" hidden="false" customHeight="false" outlineLevel="0" collapsed="false">
      <c r="A18" s="0" t="s">
        <v>40</v>
      </c>
      <c r="B18" s="0" t="n">
        <v>10000001101000</v>
      </c>
      <c r="C18" s="0" t="n">
        <v>1</v>
      </c>
      <c r="D18" s="0" t="n">
        <v>0</v>
      </c>
      <c r="E18" s="0" t="n">
        <v>36</v>
      </c>
      <c r="F18" s="0" t="n">
        <v>40</v>
      </c>
      <c r="G18" s="0" t="n">
        <v>-1</v>
      </c>
      <c r="H18" s="0" t="n">
        <v>25</v>
      </c>
      <c r="I18" s="0" t="n">
        <v>45</v>
      </c>
      <c r="J18" s="0" t="n">
        <v>14</v>
      </c>
      <c r="K18" s="0" t="n">
        <v>220</v>
      </c>
      <c r="L18" s="0" t="n">
        <v>14</v>
      </c>
      <c r="M18" s="0" t="n">
        <v>58</v>
      </c>
      <c r="N18" s="0" t="n">
        <v>1.41</v>
      </c>
      <c r="O18" s="0" t="n">
        <v>4.07</v>
      </c>
      <c r="P18" s="0" t="n">
        <v>22307</v>
      </c>
      <c r="Q18" s="0" t="n">
        <v>1293</v>
      </c>
      <c r="R18" s="0" t="n">
        <v>17.7</v>
      </c>
      <c r="S18" s="0" t="n">
        <v>36.6</v>
      </c>
      <c r="T18" s="0" t="n">
        <v>55</v>
      </c>
      <c r="U18" s="0" t="n">
        <v>620</v>
      </c>
      <c r="V18" s="2" t="n">
        <f aca="false">((J18*K18)/60)/1000</f>
        <v>0.0513333333333333</v>
      </c>
      <c r="W18" s="1" t="n">
        <f aca="false">F18-E18</f>
        <v>4</v>
      </c>
      <c r="X18" s="2" t="n">
        <f aca="false">((N18/3.6)*W18*4.05)/60</f>
        <v>0.10575</v>
      </c>
    </row>
    <row r="19" customFormat="false" ht="12.75" hidden="false" customHeight="false" outlineLevel="0" collapsed="false">
      <c r="A19" s="0" t="s">
        <v>41</v>
      </c>
      <c r="B19" s="0" t="n">
        <v>10000001101000</v>
      </c>
      <c r="C19" s="0" t="n">
        <v>1</v>
      </c>
      <c r="D19" s="0" t="n">
        <v>0</v>
      </c>
      <c r="E19" s="0" t="n">
        <v>37</v>
      </c>
      <c r="F19" s="0" t="n">
        <v>42</v>
      </c>
      <c r="G19" s="0" t="n">
        <v>-2</v>
      </c>
      <c r="H19" s="0" t="n">
        <v>25</v>
      </c>
      <c r="I19" s="0" t="n">
        <v>45</v>
      </c>
      <c r="J19" s="0" t="n">
        <v>18</v>
      </c>
      <c r="K19" s="0" t="n">
        <v>218</v>
      </c>
      <c r="L19" s="0" t="n">
        <v>14</v>
      </c>
      <c r="M19" s="0" t="n">
        <v>58</v>
      </c>
      <c r="N19" s="0" t="n">
        <v>1.41</v>
      </c>
      <c r="O19" s="0" t="n">
        <v>4.07</v>
      </c>
      <c r="P19" s="0" t="n">
        <v>22307</v>
      </c>
      <c r="Q19" s="0" t="n">
        <v>1293</v>
      </c>
      <c r="R19" s="0" t="n">
        <v>17.7</v>
      </c>
      <c r="S19" s="0" t="n">
        <v>36.5</v>
      </c>
      <c r="T19" s="0" t="n">
        <v>67</v>
      </c>
      <c r="U19" s="0" t="n">
        <v>630</v>
      </c>
      <c r="V19" s="2" t="n">
        <f aca="false">((J19*K19)/60)/1000</f>
        <v>0.0654</v>
      </c>
      <c r="W19" s="1" t="n">
        <f aca="false">F19-E19</f>
        <v>5</v>
      </c>
      <c r="X19" s="2" t="n">
        <f aca="false">((N19/3.6)*W19*4.05)/60</f>
        <v>0.1321875</v>
      </c>
    </row>
    <row r="20" customFormat="false" ht="12.75" hidden="false" customHeight="false" outlineLevel="0" collapsed="false">
      <c r="A20" s="0" t="s">
        <v>42</v>
      </c>
      <c r="B20" s="0" t="n">
        <v>10000001101000</v>
      </c>
      <c r="C20" s="0" t="n">
        <v>1</v>
      </c>
      <c r="D20" s="0" t="n">
        <v>0</v>
      </c>
      <c r="E20" s="0" t="n">
        <v>39</v>
      </c>
      <c r="F20" s="0" t="n">
        <v>45</v>
      </c>
      <c r="G20" s="0" t="n">
        <v>-2</v>
      </c>
      <c r="H20" s="0" t="n">
        <v>25</v>
      </c>
      <c r="I20" s="0" t="n">
        <v>45</v>
      </c>
      <c r="J20" s="0" t="n">
        <v>19</v>
      </c>
      <c r="K20" s="0" t="n">
        <v>219</v>
      </c>
      <c r="L20" s="0" t="n">
        <v>14</v>
      </c>
      <c r="M20" s="0" t="n">
        <v>58</v>
      </c>
      <c r="N20" s="0" t="n">
        <v>1.4</v>
      </c>
      <c r="O20" s="0" t="n">
        <v>9.42</v>
      </c>
      <c r="P20" s="0" t="n">
        <v>22307</v>
      </c>
      <c r="Q20" s="0" t="n">
        <v>1293</v>
      </c>
      <c r="R20" s="0" t="n">
        <v>17.7</v>
      </c>
      <c r="S20" s="0" t="n">
        <v>36.5</v>
      </c>
      <c r="T20" s="0" t="n">
        <v>67</v>
      </c>
      <c r="U20" s="0" t="n">
        <v>630</v>
      </c>
      <c r="V20" s="2" t="n">
        <f aca="false">((J20*K20)/60)/1000</f>
        <v>0.06935</v>
      </c>
      <c r="W20" s="1" t="n">
        <f aca="false">F20-E20</f>
        <v>6</v>
      </c>
      <c r="X20" s="2" t="n">
        <f aca="false">((N20/3.6)*W20*4.05)/60</f>
        <v>0.1575</v>
      </c>
    </row>
    <row r="21" customFormat="false" ht="12.75" hidden="false" customHeight="false" outlineLevel="0" collapsed="false">
      <c r="A21" s="0" t="s">
        <v>43</v>
      </c>
      <c r="B21" s="0" t="n">
        <v>10000001101000</v>
      </c>
      <c r="C21" s="0" t="n">
        <v>1</v>
      </c>
      <c r="D21" s="0" t="n">
        <v>0</v>
      </c>
      <c r="E21" s="0" t="n">
        <v>40</v>
      </c>
      <c r="F21" s="0" t="n">
        <v>48</v>
      </c>
      <c r="G21" s="0" t="n">
        <v>-2</v>
      </c>
      <c r="H21" s="0" t="n">
        <v>25</v>
      </c>
      <c r="I21" s="0" t="n">
        <v>45</v>
      </c>
      <c r="J21" s="0" t="n">
        <v>23</v>
      </c>
      <c r="K21" s="0" t="n">
        <v>218</v>
      </c>
      <c r="L21" s="0" t="n">
        <v>14</v>
      </c>
      <c r="M21" s="0" t="n">
        <v>58</v>
      </c>
      <c r="N21" s="0" t="n">
        <v>1.39</v>
      </c>
      <c r="O21" s="0" t="n">
        <v>11.39</v>
      </c>
      <c r="P21" s="0" t="n">
        <v>22307</v>
      </c>
      <c r="Q21" s="0" t="n">
        <v>1294</v>
      </c>
      <c r="R21" s="0" t="n">
        <v>17.7</v>
      </c>
      <c r="S21" s="0" t="n">
        <v>36.5</v>
      </c>
      <c r="T21" s="0" t="n">
        <v>75</v>
      </c>
      <c r="U21" s="0" t="n">
        <v>630</v>
      </c>
      <c r="V21" s="2" t="n">
        <f aca="false">((J21*K21)/60)/1000</f>
        <v>0.0835666666666667</v>
      </c>
      <c r="W21" s="1" t="n">
        <f aca="false">F21-E21</f>
        <v>8</v>
      </c>
      <c r="X21" s="2" t="n">
        <f aca="false">((N21/3.6)*W21*4.05)/60</f>
        <v>0.2085</v>
      </c>
    </row>
    <row r="22" customFormat="false" ht="12.75" hidden="false" customHeight="false" outlineLevel="0" collapsed="false">
      <c r="A22" s="0" t="s">
        <v>44</v>
      </c>
      <c r="B22" s="0" t="n">
        <v>10000001101000</v>
      </c>
      <c r="C22" s="0" t="n">
        <v>1</v>
      </c>
      <c r="D22" s="0" t="n">
        <v>0</v>
      </c>
      <c r="E22" s="0" t="n">
        <v>42</v>
      </c>
      <c r="F22" s="0" t="n">
        <v>49</v>
      </c>
      <c r="G22" s="0" t="n">
        <v>-3</v>
      </c>
      <c r="H22" s="0" t="n">
        <v>25</v>
      </c>
      <c r="I22" s="0" t="n">
        <v>45</v>
      </c>
      <c r="J22" s="0" t="n">
        <v>23</v>
      </c>
      <c r="K22" s="0" t="n">
        <v>218</v>
      </c>
      <c r="L22" s="0" t="n">
        <v>14</v>
      </c>
      <c r="M22" s="0" t="n">
        <v>58</v>
      </c>
      <c r="N22" s="0" t="n">
        <v>1.37</v>
      </c>
      <c r="O22" s="0" t="n">
        <v>10.93</v>
      </c>
      <c r="P22" s="0" t="n">
        <v>22307</v>
      </c>
      <c r="Q22" s="0" t="n">
        <v>1294</v>
      </c>
      <c r="R22" s="0" t="n">
        <v>17.7</v>
      </c>
      <c r="S22" s="0" t="n">
        <v>36.5</v>
      </c>
      <c r="T22" s="0" t="n">
        <v>75</v>
      </c>
      <c r="U22" s="0" t="n">
        <v>630</v>
      </c>
      <c r="V22" s="2" t="n">
        <f aca="false">((J22*K22)/60)/1000</f>
        <v>0.0835666666666667</v>
      </c>
      <c r="W22" s="1" t="n">
        <f aca="false">F22-E22</f>
        <v>7</v>
      </c>
      <c r="X22" s="2" t="n">
        <f aca="false">((N22/3.6)*W22*4.05)/60</f>
        <v>0.1798125</v>
      </c>
    </row>
    <row r="23" customFormat="false" ht="12.75" hidden="false" customHeight="false" outlineLevel="0" collapsed="false">
      <c r="A23" s="0" t="s">
        <v>45</v>
      </c>
      <c r="B23" s="0" t="n">
        <v>10000001101000</v>
      </c>
      <c r="C23" s="0" t="n">
        <v>1</v>
      </c>
      <c r="D23" s="0" t="n">
        <v>0</v>
      </c>
      <c r="E23" s="0" t="n">
        <v>43</v>
      </c>
      <c r="F23" s="0" t="n">
        <v>50</v>
      </c>
      <c r="G23" s="0" t="n">
        <v>-3</v>
      </c>
      <c r="H23" s="0" t="n">
        <v>25</v>
      </c>
      <c r="I23" s="0" t="n">
        <v>45</v>
      </c>
      <c r="J23" s="0" t="n">
        <v>23</v>
      </c>
      <c r="K23" s="0" t="n">
        <v>218</v>
      </c>
      <c r="L23" s="0" t="n">
        <v>14</v>
      </c>
      <c r="M23" s="0" t="n">
        <v>58</v>
      </c>
      <c r="N23" s="0" t="n">
        <v>1.32</v>
      </c>
      <c r="O23" s="0" t="n">
        <v>11.04</v>
      </c>
      <c r="P23" s="0" t="n">
        <v>22307</v>
      </c>
      <c r="Q23" s="0" t="n">
        <v>1294</v>
      </c>
      <c r="R23" s="0" t="n">
        <v>17.7</v>
      </c>
      <c r="S23" s="0" t="n">
        <v>36.4</v>
      </c>
      <c r="T23" s="0" t="n">
        <v>73</v>
      </c>
      <c r="U23" s="0" t="n">
        <v>620</v>
      </c>
      <c r="V23" s="2" t="n">
        <f aca="false">((J23*K23)/60)/1000</f>
        <v>0.0835666666666667</v>
      </c>
      <c r="W23" s="1" t="n">
        <f aca="false">F23-E23</f>
        <v>7</v>
      </c>
      <c r="X23" s="2" t="n">
        <f aca="false">((N23/3.6)*W23*4.05)/60</f>
        <v>0.17325</v>
      </c>
    </row>
    <row r="24" customFormat="false" ht="12.75" hidden="false" customHeight="false" outlineLevel="0" collapsed="false">
      <c r="A24" s="0" t="s">
        <v>46</v>
      </c>
      <c r="B24" s="0" t="n">
        <v>10000001101000</v>
      </c>
      <c r="C24" s="0" t="n">
        <v>1</v>
      </c>
      <c r="D24" s="0" t="n">
        <v>0</v>
      </c>
      <c r="E24" s="0" t="n">
        <v>44</v>
      </c>
      <c r="F24" s="0" t="n">
        <v>51</v>
      </c>
      <c r="G24" s="0" t="n">
        <v>-3</v>
      </c>
      <c r="H24" s="0" t="n">
        <v>25</v>
      </c>
      <c r="I24" s="0" t="n">
        <v>45</v>
      </c>
      <c r="J24" s="0" t="n">
        <v>23</v>
      </c>
      <c r="K24" s="0" t="n">
        <v>219</v>
      </c>
      <c r="L24" s="0" t="n">
        <v>14</v>
      </c>
      <c r="M24" s="0" t="n">
        <v>58</v>
      </c>
      <c r="N24" s="0" t="n">
        <v>1.31</v>
      </c>
      <c r="O24" s="0" t="n">
        <v>10.46</v>
      </c>
      <c r="P24" s="0" t="n">
        <v>22307</v>
      </c>
      <c r="Q24" s="0" t="n">
        <v>1294</v>
      </c>
      <c r="R24" s="0" t="n">
        <v>17.7</v>
      </c>
      <c r="S24" s="0" t="n">
        <v>36.4</v>
      </c>
      <c r="T24" s="0" t="n">
        <v>73</v>
      </c>
      <c r="U24" s="0" t="n">
        <v>610</v>
      </c>
      <c r="V24" s="2" t="n">
        <f aca="false">((J24*K24)/60)/1000</f>
        <v>0.08395</v>
      </c>
      <c r="W24" s="1" t="n">
        <f aca="false">F24-E24</f>
        <v>7</v>
      </c>
      <c r="X24" s="2" t="n">
        <f aca="false">((N24/3.6)*W24*4.05)/60</f>
        <v>0.1719375</v>
      </c>
    </row>
    <row r="25" customFormat="false" ht="12.75" hidden="false" customHeight="false" outlineLevel="0" collapsed="false">
      <c r="A25" s="0" t="s">
        <v>47</v>
      </c>
      <c r="B25" s="0" t="n">
        <v>10000001101000</v>
      </c>
      <c r="C25" s="0" t="n">
        <v>1</v>
      </c>
      <c r="D25" s="0" t="n">
        <v>0</v>
      </c>
      <c r="E25" s="0" t="n">
        <v>45</v>
      </c>
      <c r="F25" s="0" t="n">
        <v>52</v>
      </c>
      <c r="G25" s="0" t="n">
        <v>-3</v>
      </c>
      <c r="H25" s="0" t="n">
        <v>25</v>
      </c>
      <c r="I25" s="0" t="n">
        <v>45</v>
      </c>
      <c r="J25" s="0" t="n">
        <v>23</v>
      </c>
      <c r="K25" s="0" t="n">
        <v>219</v>
      </c>
      <c r="L25" s="0" t="n">
        <v>14</v>
      </c>
      <c r="M25" s="0" t="n">
        <v>58</v>
      </c>
      <c r="N25" s="0" t="n">
        <v>1.3</v>
      </c>
      <c r="O25" s="0" t="n">
        <v>10.81</v>
      </c>
      <c r="P25" s="0" t="n">
        <v>22308</v>
      </c>
      <c r="Q25" s="0" t="n">
        <v>1294</v>
      </c>
      <c r="R25" s="0" t="n">
        <v>17.7</v>
      </c>
      <c r="S25" s="0" t="n">
        <v>36.4</v>
      </c>
      <c r="T25" s="0" t="n">
        <v>73</v>
      </c>
      <c r="U25" s="0" t="n">
        <v>610</v>
      </c>
      <c r="V25" s="2" t="n">
        <f aca="false">((J25*K25)/60)/1000</f>
        <v>0.08395</v>
      </c>
      <c r="W25" s="1" t="n">
        <f aca="false">F25-E25</f>
        <v>7</v>
      </c>
      <c r="X25" s="2" t="n">
        <f aca="false">((N25/3.6)*W25*4.05)/60</f>
        <v>0.170625</v>
      </c>
    </row>
    <row r="26" customFormat="false" ht="12.75" hidden="false" customHeight="false" outlineLevel="0" collapsed="false">
      <c r="A26" s="0" t="s">
        <v>48</v>
      </c>
      <c r="B26" s="0" t="n">
        <v>10000001101000</v>
      </c>
      <c r="C26" s="0" t="n">
        <v>1</v>
      </c>
      <c r="D26" s="0" t="n">
        <v>0</v>
      </c>
      <c r="E26" s="0" t="n">
        <v>46</v>
      </c>
      <c r="F26" s="0" t="n">
        <v>53</v>
      </c>
      <c r="G26" s="0" t="n">
        <v>-3</v>
      </c>
      <c r="H26" s="0" t="n">
        <v>25</v>
      </c>
      <c r="I26" s="0" t="n">
        <v>45</v>
      </c>
      <c r="J26" s="0" t="n">
        <v>23</v>
      </c>
      <c r="K26" s="0" t="n">
        <v>219</v>
      </c>
      <c r="L26" s="0" t="n">
        <v>14</v>
      </c>
      <c r="M26" s="0" t="n">
        <v>58</v>
      </c>
      <c r="N26" s="0" t="n">
        <v>1.38</v>
      </c>
      <c r="O26" s="0" t="n">
        <v>10.81</v>
      </c>
      <c r="P26" s="0" t="n">
        <v>22308</v>
      </c>
      <c r="Q26" s="0" t="n">
        <v>1294</v>
      </c>
      <c r="R26" s="0" t="n">
        <v>17.6</v>
      </c>
      <c r="S26" s="0" t="n">
        <v>36.5</v>
      </c>
      <c r="T26" s="0" t="n">
        <v>73</v>
      </c>
      <c r="U26" s="0" t="n">
        <v>610</v>
      </c>
      <c r="V26" s="2" t="n">
        <f aca="false">((J26*K26)/60)/1000</f>
        <v>0.08395</v>
      </c>
      <c r="W26" s="1" t="n">
        <f aca="false">F26-E26</f>
        <v>7</v>
      </c>
      <c r="X26" s="2" t="n">
        <f aca="false">((N26/3.6)*W26*4.05)/60</f>
        <v>0.181125</v>
      </c>
    </row>
    <row r="27" customFormat="false" ht="12.75" hidden="false" customHeight="false" outlineLevel="0" collapsed="false">
      <c r="A27" s="0" t="s">
        <v>49</v>
      </c>
      <c r="B27" s="0" t="n">
        <v>10000001101000</v>
      </c>
      <c r="C27" s="0" t="n">
        <v>1</v>
      </c>
      <c r="D27" s="0" t="n">
        <v>0</v>
      </c>
      <c r="E27" s="0" t="n">
        <v>46</v>
      </c>
      <c r="F27" s="0" t="n">
        <v>53</v>
      </c>
      <c r="G27" s="0" t="n">
        <v>-3</v>
      </c>
      <c r="H27" s="0" t="n">
        <v>25</v>
      </c>
      <c r="I27" s="0" t="n">
        <v>45</v>
      </c>
      <c r="J27" s="0" t="n">
        <v>23</v>
      </c>
      <c r="K27" s="0" t="n">
        <v>218</v>
      </c>
      <c r="L27" s="0" t="n">
        <v>14</v>
      </c>
      <c r="M27" s="0" t="n">
        <v>58</v>
      </c>
      <c r="N27" s="0" t="n">
        <v>1.39</v>
      </c>
      <c r="O27" s="0" t="n">
        <v>11.28</v>
      </c>
      <c r="P27" s="0" t="n">
        <v>22308</v>
      </c>
      <c r="Q27" s="0" t="n">
        <v>1294</v>
      </c>
      <c r="R27" s="0" t="n">
        <v>17.6</v>
      </c>
      <c r="S27" s="0" t="n">
        <v>36.5</v>
      </c>
      <c r="T27" s="0" t="n">
        <v>72</v>
      </c>
      <c r="U27" s="0" t="n">
        <v>610</v>
      </c>
      <c r="V27" s="2" t="n">
        <f aca="false">((J27*K27)/60)/1000</f>
        <v>0.0835666666666667</v>
      </c>
      <c r="W27" s="1" t="n">
        <f aca="false">F27-E27</f>
        <v>7</v>
      </c>
      <c r="X27" s="2" t="n">
        <f aca="false">((N27/3.6)*W27*4.05)/60</f>
        <v>0.1824375</v>
      </c>
    </row>
    <row r="28" customFormat="false" ht="12.75" hidden="false" customHeight="false" outlineLevel="0" collapsed="false">
      <c r="A28" s="0" t="s">
        <v>50</v>
      </c>
      <c r="B28" s="0" t="n">
        <v>10000001101000</v>
      </c>
      <c r="C28" s="0" t="n">
        <v>1</v>
      </c>
      <c r="D28" s="0" t="n">
        <v>0</v>
      </c>
      <c r="E28" s="0" t="n">
        <v>47</v>
      </c>
      <c r="F28" s="0" t="n">
        <v>54</v>
      </c>
      <c r="G28" s="0" t="n">
        <v>-3</v>
      </c>
      <c r="H28" s="0" t="n">
        <v>25</v>
      </c>
      <c r="I28" s="0" t="n">
        <v>45</v>
      </c>
      <c r="J28" s="0" t="n">
        <v>23</v>
      </c>
      <c r="K28" s="0" t="n">
        <v>218</v>
      </c>
      <c r="L28" s="0" t="n">
        <v>14</v>
      </c>
      <c r="M28" s="0" t="n">
        <v>58</v>
      </c>
      <c r="N28" s="0" t="n">
        <v>1.37</v>
      </c>
      <c r="O28" s="0" t="n">
        <v>10.93</v>
      </c>
      <c r="P28" s="0" t="n">
        <v>22308</v>
      </c>
      <c r="Q28" s="0" t="n">
        <v>1294</v>
      </c>
      <c r="R28" s="0" t="n">
        <v>17.7</v>
      </c>
      <c r="S28" s="0" t="n">
        <v>36.6</v>
      </c>
      <c r="T28" s="0" t="n">
        <v>71</v>
      </c>
      <c r="U28" s="0" t="n">
        <v>610</v>
      </c>
      <c r="V28" s="2" t="n">
        <f aca="false">((J28*K28)/60)/1000</f>
        <v>0.0835666666666667</v>
      </c>
      <c r="W28" s="1" t="n">
        <f aca="false">F28-E28</f>
        <v>7</v>
      </c>
      <c r="X28" s="2" t="n">
        <f aca="false">((N28/3.6)*W28*4.05)/60</f>
        <v>0.1798125</v>
      </c>
    </row>
    <row r="29" customFormat="false" ht="12.75" hidden="false" customHeight="false" outlineLevel="0" collapsed="false">
      <c r="A29" s="0" t="s">
        <v>51</v>
      </c>
      <c r="B29" s="0" t="n">
        <v>10000001101000</v>
      </c>
      <c r="C29" s="0" t="n">
        <v>1</v>
      </c>
      <c r="D29" s="0" t="n">
        <v>0</v>
      </c>
      <c r="E29" s="0" t="n">
        <v>48</v>
      </c>
      <c r="F29" s="0" t="n">
        <v>54</v>
      </c>
      <c r="G29" s="0" t="n">
        <v>-4</v>
      </c>
      <c r="H29" s="0" t="n">
        <v>25</v>
      </c>
      <c r="I29" s="0" t="n">
        <v>45</v>
      </c>
      <c r="J29" s="0" t="n">
        <v>23</v>
      </c>
      <c r="K29" s="0" t="n">
        <v>218</v>
      </c>
      <c r="L29" s="0" t="n">
        <v>14</v>
      </c>
      <c r="M29" s="0" t="n">
        <v>58</v>
      </c>
      <c r="N29" s="0" t="n">
        <v>1.38</v>
      </c>
      <c r="O29" s="0" t="n">
        <v>10.81</v>
      </c>
      <c r="P29" s="0" t="n">
        <v>22308</v>
      </c>
      <c r="Q29" s="0" t="n">
        <v>1295</v>
      </c>
      <c r="R29" s="0" t="n">
        <v>17.6</v>
      </c>
      <c r="S29" s="0" t="n">
        <v>36.5</v>
      </c>
      <c r="T29" s="0" t="n">
        <v>71</v>
      </c>
      <c r="U29" s="0" t="n">
        <v>610</v>
      </c>
      <c r="V29" s="2" t="n">
        <f aca="false">((J29*K29)/60)/1000</f>
        <v>0.0835666666666667</v>
      </c>
      <c r="W29" s="1" t="n">
        <f aca="false">F29-E29</f>
        <v>6</v>
      </c>
      <c r="X29" s="2" t="n">
        <f aca="false">((N29/3.6)*W29*4.05)/60</f>
        <v>0.15525</v>
      </c>
    </row>
    <row r="30" customFormat="false" ht="12.75" hidden="false" customHeight="false" outlineLevel="0" collapsed="false">
      <c r="A30" s="0" t="s">
        <v>52</v>
      </c>
      <c r="B30" s="0" t="n">
        <v>10000001101000</v>
      </c>
      <c r="C30" s="0" t="n">
        <v>1</v>
      </c>
      <c r="D30" s="0" t="n">
        <v>0</v>
      </c>
      <c r="E30" s="0" t="n">
        <v>48</v>
      </c>
      <c r="F30" s="0" t="n">
        <v>55</v>
      </c>
      <c r="G30" s="0" t="n">
        <v>-4</v>
      </c>
      <c r="H30" s="0" t="n">
        <v>25</v>
      </c>
      <c r="I30" s="0" t="n">
        <v>45</v>
      </c>
      <c r="J30" s="0" t="n">
        <v>24</v>
      </c>
      <c r="K30" s="0" t="n">
        <v>218</v>
      </c>
      <c r="L30" s="0" t="n">
        <v>14</v>
      </c>
      <c r="M30" s="0" t="n">
        <v>58</v>
      </c>
      <c r="N30" s="0" t="n">
        <v>1.38</v>
      </c>
      <c r="O30" s="0" t="n">
        <v>10.81</v>
      </c>
      <c r="P30" s="0" t="n">
        <v>22308</v>
      </c>
      <c r="Q30" s="0" t="n">
        <v>1295</v>
      </c>
      <c r="R30" s="0" t="n">
        <v>17.6</v>
      </c>
      <c r="S30" s="0" t="n">
        <v>36.6</v>
      </c>
      <c r="T30" s="0" t="n">
        <v>71</v>
      </c>
      <c r="U30" s="0" t="n">
        <v>600</v>
      </c>
      <c r="V30" s="2" t="n">
        <f aca="false">((J30*K30)/60)/1000</f>
        <v>0.0872</v>
      </c>
      <c r="W30" s="1" t="n">
        <f aca="false">F30-E30</f>
        <v>7</v>
      </c>
      <c r="X30" s="2" t="n">
        <f aca="false">((N30/3.6)*W30*4.05)/60</f>
        <v>0.181125</v>
      </c>
    </row>
    <row r="31" customFormat="false" ht="12.75" hidden="false" customHeight="false" outlineLevel="0" collapsed="false">
      <c r="A31" s="0" t="s">
        <v>53</v>
      </c>
      <c r="B31" s="0" t="n">
        <v>10000001101000</v>
      </c>
      <c r="C31" s="0" t="n">
        <v>1</v>
      </c>
      <c r="D31" s="0" t="n">
        <v>0</v>
      </c>
      <c r="E31" s="0" t="n">
        <v>48</v>
      </c>
      <c r="F31" s="0" t="n">
        <v>55</v>
      </c>
      <c r="G31" s="0" t="n">
        <v>-4</v>
      </c>
      <c r="H31" s="0" t="n">
        <v>25</v>
      </c>
      <c r="I31" s="0" t="n">
        <v>45</v>
      </c>
      <c r="J31" s="0" t="n">
        <v>24</v>
      </c>
      <c r="K31" s="0" t="n">
        <v>219</v>
      </c>
      <c r="L31" s="0" t="n">
        <v>14</v>
      </c>
      <c r="M31" s="0" t="n">
        <v>58</v>
      </c>
      <c r="N31" s="0" t="n">
        <v>1.38</v>
      </c>
      <c r="O31" s="0" t="n">
        <v>11.04</v>
      </c>
      <c r="P31" s="0" t="n">
        <v>22308</v>
      </c>
      <c r="Q31" s="0" t="n">
        <v>1295</v>
      </c>
      <c r="R31" s="0" t="n">
        <v>17.6</v>
      </c>
      <c r="S31" s="0" t="n">
        <v>36.6</v>
      </c>
      <c r="T31" s="0" t="n">
        <v>71</v>
      </c>
      <c r="U31" s="0" t="n">
        <v>610</v>
      </c>
      <c r="V31" s="2" t="n">
        <f aca="false">((J31*K31)/60)/1000</f>
        <v>0.0876</v>
      </c>
      <c r="W31" s="1" t="n">
        <f aca="false">F31-E31</f>
        <v>7</v>
      </c>
      <c r="X31" s="2" t="n">
        <f aca="false">((N31/3.6)*W31*4.05)/60</f>
        <v>0.181125</v>
      </c>
    </row>
    <row r="32" customFormat="false" ht="12.75" hidden="false" customHeight="false" outlineLevel="0" collapsed="false">
      <c r="A32" s="0" t="s">
        <v>54</v>
      </c>
      <c r="B32" s="0" t="n">
        <v>10000001101000</v>
      </c>
      <c r="C32" s="0" t="n">
        <v>1</v>
      </c>
      <c r="D32" s="0" t="n">
        <v>0</v>
      </c>
      <c r="E32" s="0" t="n">
        <v>49</v>
      </c>
      <c r="F32" s="0" t="n">
        <v>56</v>
      </c>
      <c r="G32" s="0" t="n">
        <v>-4</v>
      </c>
      <c r="H32" s="0" t="n">
        <v>25</v>
      </c>
      <c r="I32" s="0" t="n">
        <v>45</v>
      </c>
      <c r="J32" s="0" t="n">
        <v>24</v>
      </c>
      <c r="K32" s="0" t="n">
        <v>218</v>
      </c>
      <c r="L32" s="0" t="n">
        <v>14</v>
      </c>
      <c r="M32" s="0" t="n">
        <v>58</v>
      </c>
      <c r="N32" s="0" t="n">
        <v>1.4</v>
      </c>
      <c r="O32" s="0" t="n">
        <v>11.16</v>
      </c>
      <c r="P32" s="0" t="n">
        <v>22308</v>
      </c>
      <c r="Q32" s="0" t="n">
        <v>1295</v>
      </c>
      <c r="R32" s="0" t="n">
        <v>17.6</v>
      </c>
      <c r="S32" s="0" t="n">
        <v>36.6</v>
      </c>
      <c r="T32" s="0" t="n">
        <v>72</v>
      </c>
      <c r="U32" s="0" t="n">
        <v>610</v>
      </c>
      <c r="V32" s="2" t="n">
        <f aca="false">((J32*K32)/60)/1000</f>
        <v>0.0872</v>
      </c>
      <c r="W32" s="1" t="n">
        <f aca="false">F32-E32</f>
        <v>7</v>
      </c>
      <c r="X32" s="2" t="n">
        <f aca="false">((N32/3.6)*W32*4.05)/60</f>
        <v>0.18375</v>
      </c>
    </row>
    <row r="33" customFormat="false" ht="12.75" hidden="false" customHeight="false" outlineLevel="0" collapsed="false">
      <c r="A33" s="0" t="s">
        <v>55</v>
      </c>
      <c r="B33" s="0" t="n">
        <v>10000001101000</v>
      </c>
      <c r="C33" s="0" t="n">
        <v>1</v>
      </c>
      <c r="D33" s="0" t="n">
        <v>0</v>
      </c>
      <c r="E33" s="0" t="n">
        <v>49</v>
      </c>
      <c r="F33" s="0" t="n">
        <v>56</v>
      </c>
      <c r="G33" s="0" t="n">
        <v>-4</v>
      </c>
      <c r="H33" s="0" t="n">
        <v>25</v>
      </c>
      <c r="I33" s="0" t="n">
        <v>45</v>
      </c>
      <c r="J33" s="0" t="n">
        <v>24</v>
      </c>
      <c r="K33" s="0" t="n">
        <v>218</v>
      </c>
      <c r="L33" s="0" t="n">
        <v>14</v>
      </c>
      <c r="M33" s="0" t="n">
        <v>58</v>
      </c>
      <c r="N33" s="0" t="n">
        <v>1.37</v>
      </c>
      <c r="O33" s="0" t="n">
        <v>10.58</v>
      </c>
      <c r="P33" s="0" t="n">
        <v>22308</v>
      </c>
      <c r="Q33" s="0" t="n">
        <v>1296</v>
      </c>
      <c r="R33" s="0" t="n">
        <v>17.6</v>
      </c>
      <c r="S33" s="0" t="n">
        <v>36.6</v>
      </c>
      <c r="T33" s="0" t="n">
        <v>71</v>
      </c>
      <c r="U33" s="0" t="n">
        <v>610</v>
      </c>
      <c r="V33" s="2" t="n">
        <f aca="false">((J33*K33)/60)/1000</f>
        <v>0.0872</v>
      </c>
      <c r="W33" s="1" t="n">
        <f aca="false">F33-E33</f>
        <v>7</v>
      </c>
      <c r="X33" s="2" t="n">
        <f aca="false">((N33/3.6)*W33*4.05)/60</f>
        <v>0.1798125</v>
      </c>
    </row>
    <row r="34" customFormat="false" ht="12.75" hidden="false" customHeight="false" outlineLevel="0" collapsed="false">
      <c r="A34" s="0" t="s">
        <v>56</v>
      </c>
      <c r="B34" s="0" t="n">
        <v>10000001101000</v>
      </c>
      <c r="C34" s="0" t="n">
        <v>1</v>
      </c>
      <c r="D34" s="0" t="n">
        <v>0</v>
      </c>
      <c r="E34" s="0" t="n">
        <v>50</v>
      </c>
      <c r="F34" s="0" t="n">
        <v>57</v>
      </c>
      <c r="G34" s="0" t="n">
        <v>-4</v>
      </c>
      <c r="H34" s="0" t="n">
        <v>25</v>
      </c>
      <c r="I34" s="0" t="n">
        <v>45</v>
      </c>
      <c r="J34" s="0" t="n">
        <v>24</v>
      </c>
      <c r="K34" s="0" t="n">
        <v>219</v>
      </c>
      <c r="L34" s="0" t="n">
        <v>14</v>
      </c>
      <c r="M34" s="0" t="n">
        <v>58</v>
      </c>
      <c r="N34" s="0" t="n">
        <v>1.39</v>
      </c>
      <c r="O34" s="0" t="n">
        <v>10.93</v>
      </c>
      <c r="P34" s="0" t="n">
        <v>22308</v>
      </c>
      <c r="Q34" s="0" t="n">
        <v>1296</v>
      </c>
      <c r="R34" s="0" t="n">
        <v>17.6</v>
      </c>
      <c r="S34" s="0" t="n">
        <v>36.6</v>
      </c>
      <c r="T34" s="0" t="n">
        <v>71</v>
      </c>
      <c r="U34" s="0" t="n">
        <v>610</v>
      </c>
      <c r="V34" s="2" t="n">
        <f aca="false">((J34*K34)/60)/1000</f>
        <v>0.0876</v>
      </c>
      <c r="W34" s="1" t="n">
        <f aca="false">F34-E34</f>
        <v>7</v>
      </c>
      <c r="X34" s="2" t="n">
        <f aca="false">((N34/3.6)*W34*4.05)/60</f>
        <v>0.1824375</v>
      </c>
    </row>
    <row r="35" customFormat="false" ht="12.75" hidden="false" customHeight="false" outlineLevel="0" collapsed="false">
      <c r="A35" s="0" t="s">
        <v>57</v>
      </c>
      <c r="B35" s="0" t="n">
        <v>10000001101000</v>
      </c>
      <c r="C35" s="0" t="n">
        <v>1</v>
      </c>
      <c r="D35" s="0" t="n">
        <v>0</v>
      </c>
      <c r="E35" s="0" t="n">
        <v>50</v>
      </c>
      <c r="F35" s="0" t="n">
        <v>57</v>
      </c>
      <c r="G35" s="0" t="n">
        <v>-4</v>
      </c>
      <c r="H35" s="0" t="n">
        <v>25</v>
      </c>
      <c r="I35" s="0" t="n">
        <v>45</v>
      </c>
      <c r="J35" s="0" t="n">
        <v>21</v>
      </c>
      <c r="K35" s="0" t="n">
        <v>221</v>
      </c>
      <c r="L35" s="0" t="n">
        <v>14</v>
      </c>
      <c r="M35" s="0" t="n">
        <v>58</v>
      </c>
      <c r="N35" s="0" t="n">
        <v>1.27</v>
      </c>
      <c r="O35" s="0" t="n">
        <v>11.04</v>
      </c>
      <c r="P35" s="0" t="n">
        <v>22308</v>
      </c>
      <c r="Q35" s="0" t="n">
        <v>1296</v>
      </c>
      <c r="R35" s="0" t="n">
        <v>17.6</v>
      </c>
      <c r="S35" s="0" t="n">
        <v>36.7</v>
      </c>
      <c r="T35" s="0" t="n">
        <v>64</v>
      </c>
      <c r="U35" s="0" t="n">
        <v>610</v>
      </c>
      <c r="V35" s="2" t="n">
        <f aca="false">((J35*K35)/60)/1000</f>
        <v>0.07735</v>
      </c>
      <c r="W35" s="1" t="n">
        <f aca="false">F35-E35</f>
        <v>7</v>
      </c>
      <c r="X35" s="2" t="n">
        <f aca="false">((N35/3.6)*W35*4.05)/60</f>
        <v>0.1666875</v>
      </c>
    </row>
    <row r="36" customFormat="false" ht="12.75" hidden="false" customHeight="false" outlineLevel="0" collapsed="false">
      <c r="A36" s="0" t="s">
        <v>58</v>
      </c>
      <c r="B36" s="0" t="n">
        <v>10000001101000</v>
      </c>
      <c r="C36" s="0" t="n">
        <v>1</v>
      </c>
      <c r="D36" s="0" t="n">
        <v>0</v>
      </c>
      <c r="E36" s="0" t="n">
        <v>50</v>
      </c>
      <c r="F36" s="0" t="n">
        <v>56</v>
      </c>
      <c r="G36" s="0" t="n">
        <v>-4</v>
      </c>
      <c r="H36" s="0" t="n">
        <v>25</v>
      </c>
      <c r="I36" s="0" t="n">
        <v>45</v>
      </c>
      <c r="J36" s="0" t="n">
        <v>21</v>
      </c>
      <c r="K36" s="0" t="n">
        <v>221</v>
      </c>
      <c r="L36" s="0" t="n">
        <v>14</v>
      </c>
      <c r="M36" s="0" t="n">
        <v>58</v>
      </c>
      <c r="N36" s="0" t="n">
        <v>1.15</v>
      </c>
      <c r="O36" s="0" t="n">
        <v>9.18</v>
      </c>
      <c r="P36" s="0" t="n">
        <v>22308</v>
      </c>
      <c r="Q36" s="0" t="n">
        <v>1296</v>
      </c>
      <c r="R36" s="0" t="n">
        <v>17.6</v>
      </c>
      <c r="S36" s="0" t="n">
        <v>36.7</v>
      </c>
      <c r="T36" s="0" t="n">
        <v>64</v>
      </c>
      <c r="U36" s="0" t="n">
        <v>610</v>
      </c>
      <c r="V36" s="2" t="n">
        <f aca="false">((J36*K36)/60)/1000</f>
        <v>0.07735</v>
      </c>
      <c r="W36" s="1" t="n">
        <f aca="false">F36-E36</f>
        <v>6</v>
      </c>
      <c r="X36" s="2" t="n">
        <f aca="false">((N36/3.6)*W36*4.05)/60</f>
        <v>0.129375</v>
      </c>
    </row>
    <row r="37" customFormat="false" ht="12.75" hidden="false" customHeight="false" outlineLevel="0" collapsed="false">
      <c r="A37" s="0" t="s">
        <v>59</v>
      </c>
      <c r="B37" s="0" t="n">
        <v>10000001101000</v>
      </c>
      <c r="C37" s="0" t="n">
        <v>1</v>
      </c>
      <c r="D37" s="0" t="n">
        <v>0</v>
      </c>
      <c r="E37" s="0" t="n">
        <v>49</v>
      </c>
      <c r="F37" s="0" t="n">
        <v>57</v>
      </c>
      <c r="G37" s="0" t="n">
        <v>-4</v>
      </c>
      <c r="H37" s="0" t="n">
        <v>25</v>
      </c>
      <c r="I37" s="0" t="n">
        <v>45</v>
      </c>
      <c r="J37" s="0" t="n">
        <v>23</v>
      </c>
      <c r="K37" s="0" t="n">
        <v>220</v>
      </c>
      <c r="L37" s="0" t="n">
        <v>14</v>
      </c>
      <c r="M37" s="0" t="n">
        <v>58</v>
      </c>
      <c r="N37" s="0" t="n">
        <v>1.02</v>
      </c>
      <c r="O37" s="0" t="n">
        <v>8.6</v>
      </c>
      <c r="P37" s="0" t="n">
        <v>22309</v>
      </c>
      <c r="Q37" s="0" t="n">
        <v>1297</v>
      </c>
      <c r="R37" s="0" t="n">
        <v>17.6</v>
      </c>
      <c r="S37" s="0" t="n">
        <v>36.6</v>
      </c>
      <c r="T37" s="0" t="n">
        <v>68</v>
      </c>
      <c r="U37" s="0" t="n">
        <v>610</v>
      </c>
      <c r="V37" s="2" t="n">
        <f aca="false">((J37*K37)/60)/1000</f>
        <v>0.0843333333333333</v>
      </c>
      <c r="W37" s="1" t="n">
        <f aca="false">F37-E37</f>
        <v>8</v>
      </c>
      <c r="X37" s="2" t="n">
        <f aca="false">((N37/3.6)*W37*4.05)/60</f>
        <v>0.153</v>
      </c>
    </row>
    <row r="38" customFormat="false" ht="12.75" hidden="false" customHeight="false" outlineLevel="0" collapsed="false">
      <c r="A38" s="0" t="s">
        <v>60</v>
      </c>
      <c r="B38" s="0" t="n">
        <v>10000001101000</v>
      </c>
      <c r="C38" s="0" t="n">
        <v>1</v>
      </c>
      <c r="D38" s="0" t="n">
        <v>0</v>
      </c>
      <c r="E38" s="0" t="n">
        <v>49</v>
      </c>
      <c r="F38" s="0" t="n">
        <v>58</v>
      </c>
      <c r="G38" s="0" t="n">
        <v>-4</v>
      </c>
      <c r="H38" s="0" t="n">
        <v>25</v>
      </c>
      <c r="I38" s="0" t="n">
        <v>45</v>
      </c>
      <c r="J38" s="0" t="n">
        <v>23</v>
      </c>
      <c r="K38" s="0" t="n">
        <v>219</v>
      </c>
      <c r="L38" s="0" t="n">
        <v>14</v>
      </c>
      <c r="M38" s="0" t="n">
        <v>58</v>
      </c>
      <c r="N38" s="0" t="n">
        <v>0.93</v>
      </c>
      <c r="O38" s="0" t="n">
        <v>9.65</v>
      </c>
      <c r="P38" s="0" t="n">
        <v>22309</v>
      </c>
      <c r="Q38" s="0" t="n">
        <v>1297</v>
      </c>
      <c r="R38" s="0" t="n">
        <v>17.6</v>
      </c>
      <c r="S38" s="0" t="n">
        <v>36.7</v>
      </c>
      <c r="T38" s="0" t="n">
        <v>69</v>
      </c>
      <c r="U38" s="0" t="n">
        <v>600</v>
      </c>
      <c r="V38" s="2" t="n">
        <f aca="false">((J38*K38)/60)/1000</f>
        <v>0.08395</v>
      </c>
      <c r="W38" s="1" t="n">
        <f aca="false">F38-E38</f>
        <v>9</v>
      </c>
      <c r="X38" s="2" t="n">
        <f aca="false">((N38/3.6)*W38*4.05)/60</f>
        <v>0.1569375</v>
      </c>
    </row>
    <row r="39" customFormat="false" ht="12.75" hidden="false" customHeight="false" outlineLevel="0" collapsed="false">
      <c r="A39" s="0" t="s">
        <v>61</v>
      </c>
      <c r="B39" s="0" t="n">
        <v>10000001101000</v>
      </c>
      <c r="C39" s="0" t="n">
        <v>1</v>
      </c>
      <c r="D39" s="0" t="n">
        <v>0</v>
      </c>
      <c r="E39" s="0" t="n">
        <v>49</v>
      </c>
      <c r="F39" s="0" t="n">
        <v>58</v>
      </c>
      <c r="G39" s="0" t="n">
        <v>-4</v>
      </c>
      <c r="H39" s="0" t="n">
        <v>25</v>
      </c>
      <c r="I39" s="0" t="n">
        <v>45</v>
      </c>
      <c r="J39" s="0" t="n">
        <v>21</v>
      </c>
      <c r="K39" s="0" t="n">
        <v>220</v>
      </c>
      <c r="L39" s="0" t="n">
        <v>14</v>
      </c>
      <c r="M39" s="0" t="n">
        <v>58</v>
      </c>
      <c r="N39" s="0" t="n">
        <v>0.94</v>
      </c>
      <c r="O39" s="0" t="n">
        <v>9.76</v>
      </c>
      <c r="P39" s="0" t="n">
        <v>22309</v>
      </c>
      <c r="Q39" s="0" t="n">
        <v>1297</v>
      </c>
      <c r="R39" s="0" t="n">
        <v>17.6</v>
      </c>
      <c r="S39" s="0" t="n">
        <v>36.7</v>
      </c>
      <c r="T39" s="0" t="n">
        <v>64</v>
      </c>
      <c r="U39" s="0" t="n">
        <v>600</v>
      </c>
      <c r="V39" s="2" t="n">
        <f aca="false">((J39*K39)/60)/1000</f>
        <v>0.077</v>
      </c>
      <c r="W39" s="1" t="n">
        <f aca="false">F39-E39</f>
        <v>9</v>
      </c>
      <c r="X39" s="2" t="n">
        <f aca="false">((N39/3.6)*W39*4.05)/60</f>
        <v>0.158625</v>
      </c>
    </row>
    <row r="40" customFormat="false" ht="12.75" hidden="false" customHeight="false" outlineLevel="0" collapsed="false">
      <c r="A40" s="0" t="s">
        <v>62</v>
      </c>
      <c r="B40" s="0" t="n">
        <v>10000001101000</v>
      </c>
      <c r="C40" s="0" t="n">
        <v>1</v>
      </c>
      <c r="D40" s="0" t="n">
        <v>0</v>
      </c>
      <c r="E40" s="0" t="n">
        <v>50</v>
      </c>
      <c r="F40" s="0" t="n">
        <v>56</v>
      </c>
      <c r="G40" s="0" t="n">
        <v>-4</v>
      </c>
      <c r="H40" s="0" t="n">
        <v>25</v>
      </c>
      <c r="I40" s="0" t="n">
        <v>45</v>
      </c>
      <c r="J40" s="0" t="n">
        <v>18</v>
      </c>
      <c r="K40" s="0" t="n">
        <v>222</v>
      </c>
      <c r="L40" s="0" t="n">
        <v>14</v>
      </c>
      <c r="M40" s="0" t="n">
        <v>58</v>
      </c>
      <c r="N40" s="0" t="n">
        <v>1.03</v>
      </c>
      <c r="O40" s="0" t="n">
        <v>7.09</v>
      </c>
      <c r="P40" s="0" t="n">
        <v>22309</v>
      </c>
      <c r="Q40" s="0" t="n">
        <v>1297</v>
      </c>
      <c r="R40" s="0" t="n">
        <v>17.6</v>
      </c>
      <c r="S40" s="0" t="n">
        <v>36.7</v>
      </c>
      <c r="T40" s="0" t="n">
        <v>55</v>
      </c>
      <c r="U40" s="0" t="n">
        <v>610</v>
      </c>
      <c r="V40" s="2" t="n">
        <f aca="false">((J40*K40)/60)/1000</f>
        <v>0.0666</v>
      </c>
      <c r="W40" s="1" t="n">
        <f aca="false">F40-E40</f>
        <v>6</v>
      </c>
      <c r="X40" s="2" t="n">
        <f aca="false">((N40/3.6)*W40*4.05)/60</f>
        <v>0.115875</v>
      </c>
    </row>
    <row r="41" customFormat="false" ht="12.75" hidden="false" customHeight="false" outlineLevel="0" collapsed="false">
      <c r="A41" s="0" t="s">
        <v>63</v>
      </c>
      <c r="B41" s="0" t="n">
        <v>10000001101000</v>
      </c>
      <c r="C41" s="0" t="n">
        <v>1</v>
      </c>
      <c r="D41" s="0" t="n">
        <v>0</v>
      </c>
      <c r="E41" s="0" t="n">
        <v>49</v>
      </c>
      <c r="F41" s="0" t="n">
        <v>56</v>
      </c>
      <c r="G41" s="0" t="n">
        <v>-4</v>
      </c>
      <c r="H41" s="0" t="n">
        <v>25</v>
      </c>
      <c r="I41" s="0" t="n">
        <v>45</v>
      </c>
      <c r="J41" s="0" t="n">
        <v>20</v>
      </c>
      <c r="K41" s="0" t="n">
        <v>220</v>
      </c>
      <c r="L41" s="0" t="n">
        <v>14</v>
      </c>
      <c r="M41" s="0" t="n">
        <v>58</v>
      </c>
      <c r="N41" s="0" t="n">
        <v>1.04</v>
      </c>
      <c r="O41" s="0" t="n">
        <v>7.44</v>
      </c>
      <c r="P41" s="0" t="n">
        <v>22309</v>
      </c>
      <c r="Q41" s="0" t="n">
        <v>1297</v>
      </c>
      <c r="R41" s="0" t="n">
        <v>17.6</v>
      </c>
      <c r="S41" s="0" t="n">
        <v>36.7</v>
      </c>
      <c r="T41" s="0" t="n">
        <v>62</v>
      </c>
      <c r="U41" s="0" t="n">
        <v>610</v>
      </c>
      <c r="V41" s="2" t="n">
        <f aca="false">((J41*K41)/60)/1000</f>
        <v>0.0733333333333333</v>
      </c>
      <c r="W41" s="1" t="n">
        <f aca="false">F41-E41</f>
        <v>7</v>
      </c>
      <c r="X41" s="2" t="n">
        <f aca="false">((N41/3.6)*W41*4.05)/60</f>
        <v>0.1365</v>
      </c>
    </row>
    <row r="42" customFormat="false" ht="12.75" hidden="false" customHeight="false" outlineLevel="0" collapsed="false">
      <c r="A42" s="0" t="s">
        <v>64</v>
      </c>
      <c r="B42" s="0" t="n">
        <v>10000001101000</v>
      </c>
      <c r="C42" s="0" t="n">
        <v>1</v>
      </c>
      <c r="D42" s="0" t="n">
        <v>0</v>
      </c>
      <c r="E42" s="0" t="n">
        <v>49</v>
      </c>
      <c r="F42" s="0" t="n">
        <v>58</v>
      </c>
      <c r="G42" s="0" t="n">
        <v>-4</v>
      </c>
      <c r="H42" s="0" t="n">
        <v>25</v>
      </c>
      <c r="I42" s="0" t="n">
        <v>45</v>
      </c>
      <c r="J42" s="0" t="n">
        <v>24</v>
      </c>
      <c r="K42" s="0" t="n">
        <v>218</v>
      </c>
      <c r="L42" s="0" t="n">
        <v>14</v>
      </c>
      <c r="M42" s="0" t="n">
        <v>58</v>
      </c>
      <c r="N42" s="0" t="n">
        <v>0.96</v>
      </c>
      <c r="O42" s="0" t="n">
        <v>10.23</v>
      </c>
      <c r="P42" s="0" t="n">
        <v>22309</v>
      </c>
      <c r="Q42" s="0" t="n">
        <v>1297</v>
      </c>
      <c r="R42" s="0" t="n">
        <v>17.7</v>
      </c>
      <c r="S42" s="0" t="n">
        <v>36.6</v>
      </c>
      <c r="T42" s="0" t="n">
        <v>69</v>
      </c>
      <c r="U42" s="0" t="n">
        <v>610</v>
      </c>
      <c r="V42" s="2" t="n">
        <f aca="false">((J42*K42)/60)/1000</f>
        <v>0.0872</v>
      </c>
      <c r="W42" s="1" t="n">
        <f aca="false">F42-E42</f>
        <v>9</v>
      </c>
      <c r="X42" s="2" t="n">
        <f aca="false">((N42/3.6)*W42*4.05)/60</f>
        <v>0.162</v>
      </c>
    </row>
    <row r="43" customFormat="false" ht="12.75" hidden="false" customHeight="false" outlineLevel="0" collapsed="false">
      <c r="A43" s="0" t="s">
        <v>65</v>
      </c>
      <c r="B43" s="0" t="n">
        <v>10000001101000</v>
      </c>
      <c r="C43" s="0" t="n">
        <v>1</v>
      </c>
      <c r="D43" s="0" t="n">
        <v>0</v>
      </c>
      <c r="E43" s="0" t="n">
        <v>49</v>
      </c>
      <c r="F43" s="0" t="n">
        <v>58</v>
      </c>
      <c r="G43" s="0" t="n">
        <v>-4</v>
      </c>
      <c r="H43" s="0" t="n">
        <v>25</v>
      </c>
      <c r="I43" s="0" t="n">
        <v>45</v>
      </c>
      <c r="J43" s="0" t="n">
        <v>20</v>
      </c>
      <c r="K43" s="0" t="n">
        <v>219</v>
      </c>
      <c r="L43" s="0" t="n">
        <v>14</v>
      </c>
      <c r="M43" s="0" t="n">
        <v>58</v>
      </c>
      <c r="N43" s="0" t="n">
        <v>0.94</v>
      </c>
      <c r="O43" s="0" t="n">
        <v>9.88</v>
      </c>
      <c r="P43" s="0" t="n">
        <v>22309</v>
      </c>
      <c r="Q43" s="0" t="n">
        <v>1297</v>
      </c>
      <c r="R43" s="0" t="n">
        <v>17.6</v>
      </c>
      <c r="S43" s="0" t="n">
        <v>36.6</v>
      </c>
      <c r="T43" s="0" t="n">
        <v>62</v>
      </c>
      <c r="U43" s="0" t="n">
        <v>610</v>
      </c>
      <c r="V43" s="2" t="n">
        <f aca="false">((J43*K43)/60)/1000</f>
        <v>0.073</v>
      </c>
      <c r="W43" s="1" t="n">
        <f aca="false">F43-E43</f>
        <v>9</v>
      </c>
      <c r="X43" s="2" t="n">
        <f aca="false">((N43/3.6)*W43*4.05)/60</f>
        <v>0.158625</v>
      </c>
    </row>
    <row r="44" customFormat="false" ht="12.75" hidden="false" customHeight="false" outlineLevel="0" collapsed="false">
      <c r="A44" s="0" t="s">
        <v>66</v>
      </c>
      <c r="B44" s="0" t="n">
        <v>10000001101000</v>
      </c>
      <c r="C44" s="0" t="n">
        <v>1</v>
      </c>
      <c r="D44" s="0" t="n">
        <v>0</v>
      </c>
      <c r="E44" s="0" t="n">
        <v>50</v>
      </c>
      <c r="F44" s="0" t="n">
        <v>56</v>
      </c>
      <c r="G44" s="0" t="n">
        <v>-4</v>
      </c>
      <c r="H44" s="0" t="n">
        <v>25</v>
      </c>
      <c r="I44" s="0" t="n">
        <v>45</v>
      </c>
      <c r="J44" s="0" t="n">
        <v>17</v>
      </c>
      <c r="K44" s="0" t="n">
        <v>221</v>
      </c>
      <c r="L44" s="0" t="n">
        <v>14</v>
      </c>
      <c r="M44" s="0" t="n">
        <v>58</v>
      </c>
      <c r="N44" s="0" t="n">
        <v>1.05</v>
      </c>
      <c r="O44" s="0" t="n">
        <v>7.32</v>
      </c>
      <c r="P44" s="0" t="n">
        <v>22309</v>
      </c>
      <c r="Q44" s="0" t="n">
        <v>1297</v>
      </c>
      <c r="R44" s="0" t="n">
        <v>17.6</v>
      </c>
      <c r="S44" s="0" t="n">
        <v>36.6</v>
      </c>
      <c r="T44" s="0" t="n">
        <v>53</v>
      </c>
      <c r="U44" s="0" t="n">
        <v>610</v>
      </c>
      <c r="V44" s="2" t="n">
        <f aca="false">((J44*K44)/60)/1000</f>
        <v>0.0626166666666667</v>
      </c>
      <c r="W44" s="1" t="n">
        <f aca="false">F44-E44</f>
        <v>6</v>
      </c>
      <c r="X44" s="2" t="n">
        <f aca="false">((N44/3.6)*W44*4.05)/60</f>
        <v>0.118125</v>
      </c>
    </row>
    <row r="45" customFormat="false" ht="12.75" hidden="false" customHeight="false" outlineLevel="0" collapsed="false">
      <c r="A45" s="0" t="s">
        <v>67</v>
      </c>
      <c r="B45" s="0" t="n">
        <v>10000001101000</v>
      </c>
      <c r="C45" s="0" t="n">
        <v>1</v>
      </c>
      <c r="D45" s="0" t="n">
        <v>0</v>
      </c>
      <c r="E45" s="0" t="n">
        <v>50</v>
      </c>
      <c r="F45" s="0" t="n">
        <v>56</v>
      </c>
      <c r="G45" s="0" t="n">
        <v>-4</v>
      </c>
      <c r="H45" s="0" t="n">
        <v>25</v>
      </c>
      <c r="I45" s="0" t="n">
        <v>45</v>
      </c>
      <c r="J45" s="0" t="n">
        <v>18</v>
      </c>
      <c r="K45" s="0" t="n">
        <v>220</v>
      </c>
      <c r="L45" s="0" t="n">
        <v>14</v>
      </c>
      <c r="M45" s="0" t="n">
        <v>58</v>
      </c>
      <c r="N45" s="0" t="n">
        <v>1.05</v>
      </c>
      <c r="O45" s="0" t="n">
        <v>7.32</v>
      </c>
      <c r="P45" s="0" t="n">
        <v>22309</v>
      </c>
      <c r="Q45" s="0" t="n">
        <v>1298</v>
      </c>
      <c r="R45" s="0" t="n">
        <v>17.7</v>
      </c>
      <c r="S45" s="0" t="n">
        <v>36.6</v>
      </c>
      <c r="T45" s="0" t="n">
        <v>55</v>
      </c>
      <c r="U45" s="0" t="n">
        <v>610</v>
      </c>
      <c r="V45" s="2" t="n">
        <f aca="false">((J45*K45)/60)/1000</f>
        <v>0.066</v>
      </c>
      <c r="W45" s="1" t="n">
        <f aca="false">F45-E45</f>
        <v>6</v>
      </c>
      <c r="X45" s="2" t="n">
        <f aca="false">((N45/3.6)*W45*4.05)/60</f>
        <v>0.118125</v>
      </c>
    </row>
    <row r="46" customFormat="false" ht="12.75" hidden="false" customHeight="false" outlineLevel="0" collapsed="false">
      <c r="A46" s="0" t="s">
        <v>68</v>
      </c>
      <c r="B46" s="0" t="n">
        <v>10000001101000</v>
      </c>
      <c r="C46" s="0" t="n">
        <v>1</v>
      </c>
      <c r="D46" s="0" t="n">
        <v>0</v>
      </c>
      <c r="E46" s="0" t="n">
        <v>49</v>
      </c>
      <c r="F46" s="0" t="n">
        <v>57</v>
      </c>
      <c r="G46" s="0" t="n">
        <v>-4</v>
      </c>
      <c r="H46" s="0" t="n">
        <v>25</v>
      </c>
      <c r="I46" s="0" t="n">
        <v>45</v>
      </c>
      <c r="J46" s="0" t="n">
        <v>23</v>
      </c>
      <c r="K46" s="0" t="n">
        <v>218</v>
      </c>
      <c r="L46" s="0" t="n">
        <v>14</v>
      </c>
      <c r="M46" s="0" t="n">
        <v>58</v>
      </c>
      <c r="N46" s="0" t="n">
        <v>0.96</v>
      </c>
      <c r="O46" s="0" t="n">
        <v>8.37</v>
      </c>
      <c r="P46" s="0" t="n">
        <v>22309</v>
      </c>
      <c r="Q46" s="0" t="n">
        <v>1298</v>
      </c>
      <c r="R46" s="0" t="n">
        <v>17.6</v>
      </c>
      <c r="S46" s="0" t="n">
        <v>36.7</v>
      </c>
      <c r="T46" s="0" t="n">
        <v>67</v>
      </c>
      <c r="U46" s="0" t="n">
        <v>610</v>
      </c>
      <c r="V46" s="2" t="n">
        <f aca="false">((J46*K46)/60)/1000</f>
        <v>0.0835666666666667</v>
      </c>
      <c r="W46" s="1" t="n">
        <f aca="false">F46-E46</f>
        <v>8</v>
      </c>
      <c r="X46" s="2" t="n">
        <f aca="false">((N46/3.6)*W46*4.05)/60</f>
        <v>0.144</v>
      </c>
    </row>
    <row r="47" customFormat="false" ht="12.75" hidden="false" customHeight="false" outlineLevel="0" collapsed="false">
      <c r="A47" s="0" t="s">
        <v>69</v>
      </c>
      <c r="B47" s="0" t="n">
        <v>10000001101000</v>
      </c>
      <c r="C47" s="0" t="n">
        <v>1</v>
      </c>
      <c r="D47" s="0" t="n">
        <v>0</v>
      </c>
      <c r="E47" s="0" t="n">
        <v>49</v>
      </c>
      <c r="F47" s="0" t="n">
        <v>58</v>
      </c>
      <c r="G47" s="0" t="n">
        <v>-4</v>
      </c>
      <c r="H47" s="0" t="n">
        <v>25</v>
      </c>
      <c r="I47" s="0" t="n">
        <v>45</v>
      </c>
      <c r="J47" s="0" t="n">
        <v>20</v>
      </c>
      <c r="K47" s="0" t="n">
        <v>219</v>
      </c>
      <c r="L47" s="0" t="n">
        <v>14</v>
      </c>
      <c r="M47" s="0" t="n">
        <v>58</v>
      </c>
      <c r="N47" s="0" t="n">
        <v>0.91</v>
      </c>
      <c r="O47" s="0" t="n">
        <v>9.65</v>
      </c>
      <c r="P47" s="0" t="n">
        <v>22309</v>
      </c>
      <c r="Q47" s="0" t="n">
        <v>1298</v>
      </c>
      <c r="R47" s="0" t="n">
        <v>17.6</v>
      </c>
      <c r="S47" s="0" t="n">
        <v>36.6</v>
      </c>
      <c r="T47" s="0" t="n">
        <v>63</v>
      </c>
      <c r="U47" s="0" t="n">
        <v>610</v>
      </c>
      <c r="V47" s="2" t="n">
        <f aca="false">((J47*K47)/60)/1000</f>
        <v>0.073</v>
      </c>
      <c r="W47" s="1" t="n">
        <f aca="false">F47-E47</f>
        <v>9</v>
      </c>
      <c r="X47" s="2" t="n">
        <f aca="false">((N47/3.6)*W47*4.05)/60</f>
        <v>0.1535625</v>
      </c>
    </row>
    <row r="48" customFormat="false" ht="12.75" hidden="false" customHeight="false" outlineLevel="0" collapsed="false">
      <c r="A48" s="0" t="s">
        <v>70</v>
      </c>
      <c r="B48" s="0" t="n">
        <v>10000001101000</v>
      </c>
      <c r="C48" s="0" t="n">
        <v>1</v>
      </c>
      <c r="D48" s="0" t="n">
        <v>0</v>
      </c>
      <c r="E48" s="0" t="n">
        <v>49</v>
      </c>
      <c r="F48" s="0" t="n">
        <v>56</v>
      </c>
      <c r="G48" s="0" t="n">
        <v>-4</v>
      </c>
      <c r="H48" s="0" t="n">
        <v>25</v>
      </c>
      <c r="I48" s="0" t="n">
        <v>45</v>
      </c>
      <c r="J48" s="0" t="n">
        <v>16</v>
      </c>
      <c r="K48" s="0" t="n">
        <v>220</v>
      </c>
      <c r="L48" s="0" t="n">
        <v>14</v>
      </c>
      <c r="M48" s="0" t="n">
        <v>58</v>
      </c>
      <c r="N48" s="0" t="n">
        <v>0.93</v>
      </c>
      <c r="O48" s="0" t="n">
        <v>6.86</v>
      </c>
      <c r="P48" s="0" t="n">
        <v>22309</v>
      </c>
      <c r="Q48" s="0" t="n">
        <v>1298</v>
      </c>
      <c r="R48" s="0" t="n">
        <v>17.7</v>
      </c>
      <c r="S48" s="0" t="n">
        <v>36.6</v>
      </c>
      <c r="T48" s="0" t="n">
        <v>51</v>
      </c>
      <c r="U48" s="0" t="n">
        <v>610</v>
      </c>
      <c r="V48" s="2" t="n">
        <f aca="false">((J48*K48)/60)/1000</f>
        <v>0.0586666666666667</v>
      </c>
      <c r="W48" s="1" t="n">
        <f aca="false">F48-E48</f>
        <v>7</v>
      </c>
      <c r="X48" s="2" t="n">
        <f aca="false">((N48/3.6)*W48*4.05)/60</f>
        <v>0.1220625</v>
      </c>
    </row>
    <row r="49" customFormat="false" ht="12.75" hidden="false" customHeight="false" outlineLevel="0" collapsed="false">
      <c r="A49" s="0" t="s">
        <v>71</v>
      </c>
      <c r="B49" s="0" t="n">
        <v>10000001101000</v>
      </c>
      <c r="C49" s="0" t="n">
        <v>1</v>
      </c>
      <c r="D49" s="0" t="n">
        <v>0</v>
      </c>
      <c r="E49" s="0" t="n">
        <v>49</v>
      </c>
      <c r="F49" s="0" t="n">
        <v>55</v>
      </c>
      <c r="G49" s="0" t="n">
        <v>-4</v>
      </c>
      <c r="H49" s="0" t="n">
        <v>25</v>
      </c>
      <c r="I49" s="0" t="n">
        <v>45</v>
      </c>
      <c r="J49" s="0" t="n">
        <v>18</v>
      </c>
      <c r="K49" s="0" t="n">
        <v>219</v>
      </c>
      <c r="L49" s="0" t="n">
        <v>14</v>
      </c>
      <c r="M49" s="0" t="n">
        <v>58</v>
      </c>
      <c r="N49" s="0" t="n">
        <v>0.94</v>
      </c>
      <c r="O49" s="0" t="n">
        <v>7.09</v>
      </c>
      <c r="P49" s="0" t="n">
        <v>22310</v>
      </c>
      <c r="Q49" s="0" t="n">
        <v>1298</v>
      </c>
      <c r="R49" s="0" t="n">
        <v>17.6</v>
      </c>
      <c r="S49" s="0" t="n">
        <v>36.6</v>
      </c>
      <c r="T49" s="0" t="n">
        <v>56</v>
      </c>
      <c r="U49" s="0" t="n">
        <v>610</v>
      </c>
      <c r="V49" s="2" t="n">
        <f aca="false">((J49*K49)/60)/1000</f>
        <v>0.0657</v>
      </c>
      <c r="W49" s="1" t="n">
        <f aca="false">F49-E49</f>
        <v>6</v>
      </c>
      <c r="X49" s="2" t="n">
        <f aca="false">((N49/3.6)*W49*4.05)/60</f>
        <v>0.10575</v>
      </c>
    </row>
    <row r="50" customFormat="false" ht="12.75" hidden="false" customHeight="false" outlineLevel="0" collapsed="false">
      <c r="A50" s="0" t="s">
        <v>72</v>
      </c>
      <c r="B50" s="0" t="n">
        <v>10000001101000</v>
      </c>
      <c r="C50" s="0" t="n">
        <v>1</v>
      </c>
      <c r="D50" s="0" t="n">
        <v>0</v>
      </c>
      <c r="E50" s="0" t="n">
        <v>49</v>
      </c>
      <c r="F50" s="0" t="n">
        <v>56</v>
      </c>
      <c r="G50" s="0" t="n">
        <v>-4</v>
      </c>
      <c r="H50" s="0" t="n">
        <v>25</v>
      </c>
      <c r="I50" s="0" t="n">
        <v>45</v>
      </c>
      <c r="J50" s="0" t="n">
        <v>22</v>
      </c>
      <c r="K50" s="0" t="n">
        <v>218</v>
      </c>
      <c r="L50" s="0" t="n">
        <v>14</v>
      </c>
      <c r="M50" s="0" t="n">
        <v>58</v>
      </c>
      <c r="N50" s="0" t="n">
        <v>0.92</v>
      </c>
      <c r="O50" s="0" t="n">
        <v>8.14</v>
      </c>
      <c r="P50" s="0" t="n">
        <v>22310</v>
      </c>
      <c r="Q50" s="0" t="n">
        <v>1298</v>
      </c>
      <c r="R50" s="0" t="n">
        <v>17.6</v>
      </c>
      <c r="S50" s="0" t="n">
        <v>36.6</v>
      </c>
      <c r="T50" s="0" t="n">
        <v>65</v>
      </c>
      <c r="U50" s="0" t="n">
        <v>610</v>
      </c>
      <c r="V50" s="2" t="n">
        <f aca="false">((J50*K50)/60)/1000</f>
        <v>0.0799333333333333</v>
      </c>
      <c r="W50" s="1" t="n">
        <f aca="false">F50-E50</f>
        <v>7</v>
      </c>
      <c r="X50" s="2" t="n">
        <f aca="false">((N50/3.6)*W50*4.05)/60</f>
        <v>0.12075</v>
      </c>
    </row>
    <row r="51" customFormat="false" ht="12.75" hidden="false" customHeight="false" outlineLevel="0" collapsed="false">
      <c r="A51" s="0" t="s">
        <v>73</v>
      </c>
      <c r="B51" s="0" t="n">
        <v>10000001101000</v>
      </c>
      <c r="C51" s="0" t="n">
        <v>1</v>
      </c>
      <c r="D51" s="0" t="n">
        <v>0</v>
      </c>
      <c r="E51" s="0" t="n">
        <v>49</v>
      </c>
      <c r="F51" s="0" t="n">
        <v>58</v>
      </c>
      <c r="G51" s="0" t="n">
        <v>-4</v>
      </c>
      <c r="H51" s="0" t="n">
        <v>25</v>
      </c>
      <c r="I51" s="0" t="n">
        <v>45</v>
      </c>
      <c r="J51" s="0" t="n">
        <v>19</v>
      </c>
      <c r="K51" s="0" t="n">
        <v>220</v>
      </c>
      <c r="L51" s="0" t="n">
        <v>14</v>
      </c>
      <c r="M51" s="0" t="n">
        <v>58</v>
      </c>
      <c r="N51" s="0" t="n">
        <v>0.93</v>
      </c>
      <c r="O51" s="0" t="n">
        <v>9.53</v>
      </c>
      <c r="P51" s="0" t="n">
        <v>22310</v>
      </c>
      <c r="Q51" s="0" t="n">
        <v>1298</v>
      </c>
      <c r="R51" s="0" t="n">
        <v>17.7</v>
      </c>
      <c r="S51" s="0" t="n">
        <v>36.5</v>
      </c>
      <c r="T51" s="0" t="n">
        <v>60</v>
      </c>
      <c r="U51" s="0" t="n">
        <v>610</v>
      </c>
      <c r="V51" s="2" t="n">
        <f aca="false">((J51*K51)/60)/1000</f>
        <v>0.0696666666666667</v>
      </c>
      <c r="W51" s="1" t="n">
        <f aca="false">F51-E51</f>
        <v>9</v>
      </c>
      <c r="X51" s="2" t="n">
        <f aca="false">((N51/3.6)*W51*4.05)/60</f>
        <v>0.1569375</v>
      </c>
    </row>
    <row r="52" customFormat="false" ht="12.75" hidden="false" customHeight="false" outlineLevel="0" collapsed="false">
      <c r="A52" s="0" t="s">
        <v>74</v>
      </c>
      <c r="B52" s="0" t="n">
        <v>10000001101000</v>
      </c>
      <c r="C52" s="0" t="n">
        <v>1</v>
      </c>
      <c r="D52" s="0" t="n">
        <v>0</v>
      </c>
      <c r="E52" s="0" t="n">
        <v>49</v>
      </c>
      <c r="F52" s="0" t="n">
        <v>56</v>
      </c>
      <c r="G52" s="0" t="n">
        <v>-4</v>
      </c>
      <c r="H52" s="0" t="n">
        <v>25</v>
      </c>
      <c r="I52" s="0" t="n">
        <v>45</v>
      </c>
      <c r="J52" s="0" t="n">
        <v>16</v>
      </c>
      <c r="K52" s="0" t="n">
        <v>221</v>
      </c>
      <c r="L52" s="0" t="n">
        <v>14</v>
      </c>
      <c r="M52" s="0" t="n">
        <v>58</v>
      </c>
      <c r="N52" s="0" t="n">
        <v>0.94</v>
      </c>
      <c r="O52" s="0" t="n">
        <v>7.09</v>
      </c>
      <c r="P52" s="0" t="n">
        <v>22310</v>
      </c>
      <c r="Q52" s="0" t="n">
        <v>1298</v>
      </c>
      <c r="R52" s="0" t="n">
        <v>17.7</v>
      </c>
      <c r="S52" s="0" t="n">
        <v>36.6</v>
      </c>
      <c r="T52" s="0" t="n">
        <v>51</v>
      </c>
      <c r="U52" s="0" t="n">
        <v>610</v>
      </c>
      <c r="V52" s="2" t="n">
        <f aca="false">((J52*K52)/60)/1000</f>
        <v>0.0589333333333333</v>
      </c>
      <c r="W52" s="1" t="n">
        <f aca="false">F52-E52</f>
        <v>7</v>
      </c>
      <c r="X52" s="2" t="n">
        <f aca="false">((N52/3.6)*W52*4.05)/60</f>
        <v>0.123375</v>
      </c>
    </row>
    <row r="53" customFormat="false" ht="12.75" hidden="false" customHeight="false" outlineLevel="0" collapsed="false">
      <c r="A53" s="0" t="s">
        <v>75</v>
      </c>
      <c r="B53" s="0" t="n">
        <v>10000001101000</v>
      </c>
      <c r="C53" s="0" t="n">
        <v>1</v>
      </c>
      <c r="D53" s="0" t="n">
        <v>0</v>
      </c>
      <c r="E53" s="0" t="n">
        <v>49</v>
      </c>
      <c r="F53" s="0" t="n">
        <v>56</v>
      </c>
      <c r="G53" s="0" t="n">
        <v>-4</v>
      </c>
      <c r="H53" s="0" t="n">
        <v>25</v>
      </c>
      <c r="I53" s="0" t="n">
        <v>45</v>
      </c>
      <c r="J53" s="0" t="n">
        <v>18</v>
      </c>
      <c r="K53" s="0" t="n">
        <v>220</v>
      </c>
      <c r="L53" s="0" t="n">
        <v>14</v>
      </c>
      <c r="M53" s="0" t="n">
        <v>58</v>
      </c>
      <c r="N53" s="0" t="n">
        <v>0.96</v>
      </c>
      <c r="O53" s="0" t="n">
        <v>7.44</v>
      </c>
      <c r="P53" s="0" t="n">
        <v>22310</v>
      </c>
      <c r="Q53" s="0" t="n">
        <v>1299</v>
      </c>
      <c r="R53" s="0" t="n">
        <v>17.6</v>
      </c>
      <c r="S53" s="0" t="n">
        <v>36.6</v>
      </c>
      <c r="T53" s="0" t="n">
        <v>55</v>
      </c>
      <c r="U53" s="0" t="n">
        <v>610</v>
      </c>
      <c r="V53" s="2" t="n">
        <f aca="false">((J53*K53)/60)/1000</f>
        <v>0.066</v>
      </c>
      <c r="W53" s="1" t="n">
        <f aca="false">F53-E53</f>
        <v>7</v>
      </c>
      <c r="X53" s="2" t="n">
        <f aca="false">((N53/3.6)*W53*4.05)/60</f>
        <v>0.126</v>
      </c>
    </row>
    <row r="54" customFormat="false" ht="12.75" hidden="false" customHeight="false" outlineLevel="0" collapsed="false">
      <c r="A54" s="0" t="s">
        <v>76</v>
      </c>
      <c r="B54" s="0" t="n">
        <v>10000001101000</v>
      </c>
      <c r="C54" s="0" t="n">
        <v>1</v>
      </c>
      <c r="D54" s="0" t="n">
        <v>0</v>
      </c>
      <c r="E54" s="0" t="n">
        <v>49</v>
      </c>
      <c r="F54" s="0" t="n">
        <v>57</v>
      </c>
      <c r="G54" s="0" t="n">
        <v>-4</v>
      </c>
      <c r="H54" s="0" t="n">
        <v>25</v>
      </c>
      <c r="I54" s="0" t="n">
        <v>45</v>
      </c>
      <c r="J54" s="0" t="n">
        <v>22</v>
      </c>
      <c r="K54" s="0" t="n">
        <v>219</v>
      </c>
      <c r="L54" s="0" t="n">
        <v>14</v>
      </c>
      <c r="M54" s="0" t="n">
        <v>58</v>
      </c>
      <c r="N54" s="0" t="n">
        <v>0.93</v>
      </c>
      <c r="O54" s="0" t="n">
        <v>8.6</v>
      </c>
      <c r="P54" s="0" t="n">
        <v>22310</v>
      </c>
      <c r="Q54" s="0" t="n">
        <v>1299</v>
      </c>
      <c r="R54" s="0" t="n">
        <v>17.7</v>
      </c>
      <c r="S54" s="0" t="n">
        <v>36.6</v>
      </c>
      <c r="T54" s="0" t="n">
        <v>65</v>
      </c>
      <c r="U54" s="0" t="n">
        <v>610</v>
      </c>
      <c r="V54" s="2" t="n">
        <f aca="false">((J54*K54)/60)/1000</f>
        <v>0.0803</v>
      </c>
      <c r="W54" s="1" t="n">
        <f aca="false">F54-E54</f>
        <v>8</v>
      </c>
      <c r="X54" s="2" t="n">
        <f aca="false">((N54/3.6)*W54*4.05)/60</f>
        <v>0.1395</v>
      </c>
    </row>
    <row r="55" customFormat="false" ht="12.75" hidden="false" customHeight="false" outlineLevel="0" collapsed="false">
      <c r="A55" s="0" t="s">
        <v>77</v>
      </c>
      <c r="B55" s="0" t="n">
        <v>1010000001101000</v>
      </c>
      <c r="C55" s="0" t="n">
        <v>1</v>
      </c>
      <c r="D55" s="0" t="n">
        <v>0</v>
      </c>
      <c r="E55" s="0" t="n">
        <v>49</v>
      </c>
      <c r="F55" s="0" t="n">
        <v>51</v>
      </c>
      <c r="G55" s="0" t="n">
        <v>-4</v>
      </c>
      <c r="H55" s="0" t="n">
        <v>25</v>
      </c>
      <c r="I55" s="0" t="n">
        <v>45</v>
      </c>
      <c r="J55" s="0" t="n">
        <v>4</v>
      </c>
      <c r="K55" s="0" t="n">
        <v>224</v>
      </c>
      <c r="L55" s="0" t="n">
        <v>14</v>
      </c>
      <c r="M55" s="0" t="n">
        <v>58</v>
      </c>
      <c r="N55" s="0" t="n">
        <v>0.94</v>
      </c>
      <c r="O55" s="0" t="n">
        <v>3.95</v>
      </c>
      <c r="P55" s="0" t="n">
        <v>22310</v>
      </c>
      <c r="Q55" s="0" t="n">
        <v>1299</v>
      </c>
      <c r="R55" s="0" t="n">
        <v>17.7</v>
      </c>
      <c r="S55" s="0" t="n">
        <v>36.6</v>
      </c>
      <c r="T55" s="0" t="n">
        <v>29</v>
      </c>
      <c r="U55" s="0" t="n">
        <v>480</v>
      </c>
      <c r="V55" s="2" t="n">
        <f aca="false">((J55*K55)/60)/1000</f>
        <v>0.0149333333333333</v>
      </c>
      <c r="W55" s="1" t="n">
        <f aca="false">F55-E55</f>
        <v>2</v>
      </c>
      <c r="X55" s="2" t="n">
        <f aca="false">((N55/3.6)*W55*4.05)/60</f>
        <v>0.03525</v>
      </c>
      <c r="Z55" s="3"/>
    </row>
    <row r="56" customFormat="false" ht="12.75" hidden="false" customHeight="false" outlineLevel="0" collapsed="false">
      <c r="A56" s="0" t="s">
        <v>78</v>
      </c>
      <c r="B56" s="0" t="n">
        <v>1010000001101000</v>
      </c>
      <c r="C56" s="0" t="n">
        <v>1</v>
      </c>
      <c r="D56" s="0" t="n">
        <v>0</v>
      </c>
      <c r="E56" s="0" t="n">
        <v>48</v>
      </c>
      <c r="F56" s="0" t="n">
        <v>45</v>
      </c>
      <c r="G56" s="0" t="n">
        <v>-3</v>
      </c>
      <c r="H56" s="0" t="n">
        <v>25</v>
      </c>
      <c r="I56" s="0" t="n">
        <v>45</v>
      </c>
      <c r="J56" s="0" t="n">
        <v>2</v>
      </c>
      <c r="K56" s="0" t="n">
        <v>226</v>
      </c>
      <c r="L56" s="0" t="n">
        <v>14</v>
      </c>
      <c r="M56" s="0" t="n">
        <v>58</v>
      </c>
      <c r="N56" s="0" t="n">
        <v>1.41</v>
      </c>
      <c r="O56" s="0" t="n">
        <v>3.95</v>
      </c>
      <c r="P56" s="0" t="n">
        <v>22310</v>
      </c>
      <c r="Q56" s="0" t="n">
        <v>1299</v>
      </c>
      <c r="R56" s="0" t="n">
        <v>17.7</v>
      </c>
      <c r="S56" s="0" t="n">
        <v>36.6</v>
      </c>
      <c r="T56" s="0" t="n">
        <v>35</v>
      </c>
      <c r="U56" s="0" t="n">
        <v>0</v>
      </c>
      <c r="V56" s="2" t="n">
        <f aca="false">((J56*K56)/60)/1000</f>
        <v>0.00753333333333333</v>
      </c>
      <c r="W56" s="1" t="n">
        <f aca="false">F56-E56</f>
        <v>-3</v>
      </c>
      <c r="X56" s="2" t="n">
        <f aca="false">((N56/3.6)*W56*4.05)/60</f>
        <v>-0.0793125</v>
      </c>
    </row>
    <row r="57" customFormat="false" ht="12.75" hidden="false" customHeight="false" outlineLevel="0" collapsed="false">
      <c r="A57" s="0" t="s">
        <v>79</v>
      </c>
      <c r="B57" s="0" t="n">
        <v>1010000001101000</v>
      </c>
      <c r="C57" s="0" t="n">
        <v>1</v>
      </c>
      <c r="D57" s="0" t="n">
        <v>0</v>
      </c>
      <c r="E57" s="0" t="n">
        <v>45</v>
      </c>
      <c r="F57" s="0" t="n">
        <v>37</v>
      </c>
      <c r="G57" s="0" t="n">
        <v>-2</v>
      </c>
      <c r="H57" s="0" t="n">
        <v>25</v>
      </c>
      <c r="I57" s="0" t="n">
        <v>45</v>
      </c>
      <c r="J57" s="0" t="n">
        <v>2</v>
      </c>
      <c r="K57" s="0" t="n">
        <v>226</v>
      </c>
      <c r="L57" s="0" t="n">
        <v>14</v>
      </c>
      <c r="M57" s="0" t="n">
        <v>58</v>
      </c>
      <c r="N57" s="0" t="n">
        <v>1.43</v>
      </c>
      <c r="O57" s="0" t="n">
        <v>3.95</v>
      </c>
      <c r="P57" s="0" t="n">
        <v>22310</v>
      </c>
      <c r="Q57" s="0" t="n">
        <v>1299</v>
      </c>
      <c r="R57" s="0" t="n">
        <v>17.7</v>
      </c>
      <c r="S57" s="0" t="n">
        <v>36.5</v>
      </c>
      <c r="T57" s="0" t="n">
        <v>37</v>
      </c>
      <c r="U57" s="0" t="n">
        <v>0</v>
      </c>
      <c r="V57" s="2" t="n">
        <f aca="false">((J57*K57)/60)/1000</f>
        <v>0.00753333333333333</v>
      </c>
      <c r="W57" s="1" t="n">
        <f aca="false">F57-E57</f>
        <v>-8</v>
      </c>
      <c r="X57" s="2" t="n">
        <f aca="false">((N57/3.6)*W57*4.05)/60</f>
        <v>-0.2145</v>
      </c>
    </row>
    <row r="58" customFormat="false" ht="12.75" hidden="false" customHeight="false" outlineLevel="0" collapsed="false">
      <c r="A58" s="0" t="s">
        <v>80</v>
      </c>
      <c r="B58" s="0" t="n">
        <v>1010000001101000</v>
      </c>
      <c r="C58" s="0" t="n">
        <v>1</v>
      </c>
      <c r="D58" s="0" t="n">
        <v>0</v>
      </c>
      <c r="E58" s="0" t="n">
        <v>40</v>
      </c>
      <c r="F58" s="0" t="n">
        <v>27</v>
      </c>
      <c r="G58" s="0" t="n">
        <v>-1</v>
      </c>
      <c r="H58" s="0" t="n">
        <v>25</v>
      </c>
      <c r="I58" s="0" t="n">
        <v>45</v>
      </c>
      <c r="J58" s="0" t="n">
        <v>6</v>
      </c>
      <c r="K58" s="0" t="n">
        <v>224</v>
      </c>
      <c r="L58" s="0" t="n">
        <v>14</v>
      </c>
      <c r="M58" s="0" t="n">
        <v>58</v>
      </c>
      <c r="N58" s="0" t="n">
        <v>1.44</v>
      </c>
      <c r="O58" s="0" t="n">
        <v>3.95</v>
      </c>
      <c r="P58" s="0" t="n">
        <v>22310</v>
      </c>
      <c r="Q58" s="0" t="n">
        <v>1299</v>
      </c>
      <c r="R58" s="0" t="n">
        <v>17.7</v>
      </c>
      <c r="S58" s="0" t="n">
        <v>36.5</v>
      </c>
      <c r="T58" s="0" t="n">
        <v>37</v>
      </c>
      <c r="U58" s="0" t="n">
        <v>0</v>
      </c>
      <c r="V58" s="2" t="n">
        <f aca="false">((J58*K58)/60)/1000</f>
        <v>0.0224</v>
      </c>
      <c r="W58" s="1" t="n">
        <f aca="false">F58-E58</f>
        <v>-13</v>
      </c>
      <c r="X58" s="2" t="n">
        <f aca="false">((N58/3.6)*W58*4.05)/60</f>
        <v>-0.351</v>
      </c>
    </row>
    <row r="59" customFormat="false" ht="12.75" hidden="false" customHeight="false" outlineLevel="0" collapsed="false">
      <c r="A59" s="0" t="s">
        <v>81</v>
      </c>
      <c r="B59" s="0" t="n">
        <v>10000001101000</v>
      </c>
      <c r="C59" s="0" t="n">
        <v>1</v>
      </c>
      <c r="D59" s="0" t="n">
        <v>0</v>
      </c>
      <c r="E59" s="0" t="n">
        <v>35</v>
      </c>
      <c r="F59" s="0" t="n">
        <v>33</v>
      </c>
      <c r="G59" s="0" t="n">
        <v>1</v>
      </c>
      <c r="H59" s="0" t="n">
        <v>25</v>
      </c>
      <c r="I59" s="0" t="n">
        <v>45</v>
      </c>
      <c r="J59" s="0" t="n">
        <v>5</v>
      </c>
      <c r="K59" s="0" t="n">
        <v>224</v>
      </c>
      <c r="L59" s="0" t="n">
        <v>14</v>
      </c>
      <c r="M59" s="0" t="n">
        <v>58</v>
      </c>
      <c r="N59" s="0" t="n">
        <v>1.45</v>
      </c>
      <c r="O59" s="0" t="n">
        <v>3.95</v>
      </c>
      <c r="P59" s="0" t="n">
        <v>22310</v>
      </c>
      <c r="Q59" s="0" t="n">
        <v>1299</v>
      </c>
      <c r="R59" s="0" t="n">
        <v>17.7</v>
      </c>
      <c r="S59" s="0" t="n">
        <v>36.5</v>
      </c>
      <c r="T59" s="0" t="n">
        <v>29</v>
      </c>
      <c r="U59" s="0" t="n">
        <v>370</v>
      </c>
      <c r="V59" s="2" t="n">
        <f aca="false">((J59*K59)/60)/1000</f>
        <v>0.0186666666666667</v>
      </c>
      <c r="W59" s="1" t="n">
        <f aca="false">F59-E59</f>
        <v>-2</v>
      </c>
      <c r="X59" s="2" t="n">
        <f aca="false">((N59/3.6)*W59*4.05)/60</f>
        <v>-0.054375</v>
      </c>
    </row>
    <row r="60" customFormat="false" ht="12.75" hidden="false" customHeight="false" outlineLevel="0" collapsed="false">
      <c r="A60" s="0" t="s">
        <v>82</v>
      </c>
      <c r="B60" s="0" t="n">
        <v>10000001101000</v>
      </c>
      <c r="C60" s="0" t="n">
        <v>1</v>
      </c>
      <c r="D60" s="0" t="n">
        <v>0</v>
      </c>
      <c r="E60" s="0" t="n">
        <v>36</v>
      </c>
      <c r="F60" s="0" t="n">
        <v>38</v>
      </c>
      <c r="G60" s="0" t="n">
        <v>1</v>
      </c>
      <c r="H60" s="0" t="n">
        <v>25</v>
      </c>
      <c r="I60" s="0" t="n">
        <v>45</v>
      </c>
      <c r="J60" s="0" t="n">
        <v>9</v>
      </c>
      <c r="K60" s="0" t="n">
        <v>224</v>
      </c>
      <c r="L60" s="0" t="n">
        <v>14</v>
      </c>
      <c r="M60" s="0" t="n">
        <v>58</v>
      </c>
      <c r="N60" s="0" t="n">
        <v>1.43</v>
      </c>
      <c r="O60" s="0" t="n">
        <v>3.95</v>
      </c>
      <c r="P60" s="0" t="n">
        <v>22310</v>
      </c>
      <c r="Q60" s="0" t="n">
        <v>1299</v>
      </c>
      <c r="R60" s="0" t="n">
        <v>17.7</v>
      </c>
      <c r="S60" s="0" t="n">
        <v>36.4</v>
      </c>
      <c r="T60" s="0" t="n">
        <v>41</v>
      </c>
      <c r="U60" s="0" t="n">
        <v>550</v>
      </c>
      <c r="V60" s="2" t="n">
        <f aca="false">((J60*K60)/60)/1000</f>
        <v>0.0336</v>
      </c>
      <c r="W60" s="1" t="n">
        <f aca="false">F60-E60</f>
        <v>2</v>
      </c>
      <c r="X60" s="2" t="n">
        <f aca="false">((N60/3.6)*W60*4.05)/60</f>
        <v>0.053625</v>
      </c>
    </row>
    <row r="61" customFormat="false" ht="12.75" hidden="false" customHeight="false" outlineLevel="0" collapsed="false">
      <c r="A61" s="0" t="s">
        <v>83</v>
      </c>
      <c r="B61" s="0" t="n">
        <v>10000001101000</v>
      </c>
      <c r="C61" s="0" t="n">
        <v>1</v>
      </c>
      <c r="D61" s="0" t="n">
        <v>0</v>
      </c>
      <c r="E61" s="0" t="n">
        <v>36</v>
      </c>
      <c r="F61" s="0" t="n">
        <v>40</v>
      </c>
      <c r="G61" s="0" t="n">
        <v>0</v>
      </c>
      <c r="H61" s="0" t="n">
        <v>25</v>
      </c>
      <c r="I61" s="0" t="n">
        <v>45</v>
      </c>
      <c r="J61" s="0" t="n">
        <v>14</v>
      </c>
      <c r="K61" s="0" t="n">
        <v>222</v>
      </c>
      <c r="L61" s="0" t="n">
        <v>14</v>
      </c>
      <c r="M61" s="0" t="n">
        <v>58</v>
      </c>
      <c r="N61" s="0" t="n">
        <v>1.43</v>
      </c>
      <c r="O61" s="0" t="n">
        <v>3.95</v>
      </c>
      <c r="P61" s="0" t="n">
        <v>22310</v>
      </c>
      <c r="Q61" s="0" t="n">
        <v>1299</v>
      </c>
      <c r="R61" s="0" t="n">
        <v>17.7</v>
      </c>
      <c r="S61" s="0" t="n">
        <v>36.4</v>
      </c>
      <c r="T61" s="0" t="n">
        <v>55</v>
      </c>
      <c r="U61" s="0" t="n">
        <v>550</v>
      </c>
      <c r="V61" s="2" t="n">
        <f aca="false">((J61*K61)/60)/1000</f>
        <v>0.0518</v>
      </c>
      <c r="W61" s="1" t="n">
        <f aca="false">F61-E61</f>
        <v>4</v>
      </c>
      <c r="X61" s="2" t="n">
        <f aca="false">((N61/3.6)*W61*4.05)/60</f>
        <v>0.10725</v>
      </c>
    </row>
    <row r="62" customFormat="false" ht="12.75" hidden="false" customHeight="false" outlineLevel="0" collapsed="false">
      <c r="E62" s="0" t="n">
        <f aca="false">AVERAGE(E2:E61)</f>
        <v>46.1666666666667</v>
      </c>
      <c r="F62" s="0" t="n">
        <f aca="false">AVERAGE(F2:F61)</f>
        <v>51.2333333333333</v>
      </c>
      <c r="J62" s="0" t="n">
        <f aca="false">AVERAGE(J2:J61)</f>
        <v>17.2166666666667</v>
      </c>
      <c r="K62" s="0" t="n">
        <f aca="false">AVERAGE(K2:K61)</f>
        <v>220.366666666667</v>
      </c>
      <c r="N62" s="0" t="n">
        <f aca="false">AVERAGE(N2:N61)</f>
        <v>1.17133333333333</v>
      </c>
      <c r="P62" s="0" t="n">
        <f aca="false">P61-P2</f>
        <v>4</v>
      </c>
      <c r="Q62" s="0" t="n">
        <f aca="false">Q61-Q2</f>
        <v>7</v>
      </c>
      <c r="V62" s="4" t="n">
        <f aca="false">(J62*K62*1.18)/1000</f>
        <v>4.47689574444444</v>
      </c>
      <c r="W62" s="4"/>
      <c r="X62" s="4" t="n">
        <f aca="false">(N62/3.6)*(F62-E62)*4.05</f>
        <v>6.6766</v>
      </c>
      <c r="Z62" s="5" t="n">
        <f aca="false">X62/V62</f>
        <v>1.49134587471358</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75" zeroHeight="false" outlineLevelRow="0" outlineLevelCol="0"/>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75" zeroHeight="false" outlineLevelRow="0" outlineLevelCol="0"/>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2025-01-17T09:28:51Z</dcterms:created>
  <dc:creator/>
  <dc:description/>
  <dc:language>en-GB</dc:language>
  <cp:lastModifiedBy/>
  <dcterms:modified xsi:type="dcterms:W3CDTF">2025-01-17T19:51:34Z</dcterms:modified>
  <cp:revision>1</cp:revision>
  <dc:subject/>
  <dc:title/>
</cp:coreProperties>
</file>